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14a - 1.np" sheetId="2" r:id="rId2"/>
    <sheet name="D14b - 2.np" sheetId="3" r:id="rId3"/>
    <sheet name="D14c - 3.np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'D14a - 1.np'!$C$121:$K$204</definedName>
    <definedName name="_xlnm.Print_Area" localSheetId="1">'D14a - 1.np'!$C$4:$J$76,'D14a - 1.np'!$C$82:$J$103,'D14a - 1.np'!$C$109:$K$204</definedName>
    <definedName name="_xlnm.Print_Titles" localSheetId="1">'D14a - 1.np'!$121:$121</definedName>
    <definedName name="_xlnm._FilterDatabase" localSheetId="2" hidden="1">'D14b - 2.np'!$C$121:$K$205</definedName>
    <definedName name="_xlnm.Print_Area" localSheetId="2">'D14b - 2.np'!$C$4:$J$76,'D14b - 2.np'!$C$82:$J$103,'D14b - 2.np'!$C$109:$K$205</definedName>
    <definedName name="_xlnm.Print_Titles" localSheetId="2">'D14b - 2.np'!$121:$121</definedName>
    <definedName name="_xlnm._FilterDatabase" localSheetId="3" hidden="1">'D14c - 3.np'!$C$121:$K$225</definedName>
    <definedName name="_xlnm.Print_Area" localSheetId="3">'D14c - 3.np'!$C$4:$J$76,'D14c - 3.np'!$C$82:$J$103,'D14c - 3.np'!$C$109:$K$225</definedName>
    <definedName name="_xlnm.Print_Titles" localSheetId="3">'D14c - 3.np'!$121:$121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25"/>
  <c r="BH225"/>
  <c r="BG225"/>
  <c r="BF225"/>
  <c r="BK225"/>
  <c r="J225"/>
  <c r="BE225"/>
  <c r="BI224"/>
  <c r="BH224"/>
  <c r="BG224"/>
  <c r="BF224"/>
  <c r="BK224"/>
  <c r="J224"/>
  <c r="BE224"/>
  <c r="BI223"/>
  <c r="BH223"/>
  <c r="BG223"/>
  <c r="BF223"/>
  <c r="BK223"/>
  <c r="J223"/>
  <c r="BE223"/>
  <c r="BI222"/>
  <c r="BH222"/>
  <c r="BG222"/>
  <c r="BF222"/>
  <c r="BK222"/>
  <c r="J222"/>
  <c r="BE222"/>
  <c r="BI221"/>
  <c r="BH221"/>
  <c r="BG221"/>
  <c r="BF221"/>
  <c r="BK221"/>
  <c r="J221"/>
  <c r="BE221"/>
  <c r="BI220"/>
  <c r="BH220"/>
  <c r="BG220"/>
  <c r="BF220"/>
  <c r="BK220"/>
  <c r="J220"/>
  <c r="BE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85"/>
  <c i="3" r="J37"/>
  <c r="J36"/>
  <c i="1" r="AY96"/>
  <c i="3" r="J35"/>
  <c i="1" r="AX96"/>
  <c i="3" r="BI205"/>
  <c r="BH205"/>
  <c r="BG205"/>
  <c r="BF205"/>
  <c r="BK205"/>
  <c r="J205"/>
  <c r="BE205"/>
  <c r="BI204"/>
  <c r="BH204"/>
  <c r="BG204"/>
  <c r="BF204"/>
  <c r="BK204"/>
  <c r="J204"/>
  <c r="BE204"/>
  <c r="BI203"/>
  <c r="BH203"/>
  <c r="BG203"/>
  <c r="BF203"/>
  <c r="BK203"/>
  <c r="J203"/>
  <c r="BE203"/>
  <c r="BI202"/>
  <c r="BH202"/>
  <c r="BG202"/>
  <c r="BF202"/>
  <c r="BK202"/>
  <c r="J202"/>
  <c r="BE202"/>
  <c r="BI201"/>
  <c r="BH201"/>
  <c r="BG201"/>
  <c r="BF201"/>
  <c r="BK201"/>
  <c r="J201"/>
  <c r="BE201"/>
  <c r="BI200"/>
  <c r="BH200"/>
  <c r="BG200"/>
  <c r="BF200"/>
  <c r="BK200"/>
  <c r="J200"/>
  <c r="BE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92"/>
  <c r="J17"/>
  <c r="J15"/>
  <c r="E15"/>
  <c r="F118"/>
  <c r="J14"/>
  <c r="J12"/>
  <c r="J116"/>
  <c r="E7"/>
  <c r="E85"/>
  <c i="2" r="J37"/>
  <c r="J36"/>
  <c i="1" r="AY95"/>
  <c i="2" r="J35"/>
  <c i="1" r="AX95"/>
  <c i="2" r="BI204"/>
  <c r="BH204"/>
  <c r="BG204"/>
  <c r="BF204"/>
  <c r="BK204"/>
  <c r="J204"/>
  <c r="BE204"/>
  <c r="BI203"/>
  <c r="BH203"/>
  <c r="BG203"/>
  <c r="BF203"/>
  <c r="BK203"/>
  <c r="J203"/>
  <c r="BE203"/>
  <c r="BI202"/>
  <c r="BH202"/>
  <c r="BG202"/>
  <c r="BF202"/>
  <c r="BK202"/>
  <c r="J202"/>
  <c r="BE202"/>
  <c r="BI201"/>
  <c r="BH201"/>
  <c r="BG201"/>
  <c r="BF201"/>
  <c r="BK201"/>
  <c r="J201"/>
  <c r="BE201"/>
  <c r="BI200"/>
  <c r="BH200"/>
  <c r="BG200"/>
  <c r="BF200"/>
  <c r="BK200"/>
  <c r="J200"/>
  <c r="BE200"/>
  <c r="BI199"/>
  <c r="BH199"/>
  <c r="BG199"/>
  <c r="BF199"/>
  <c r="BK199"/>
  <c r="J199"/>
  <c r="BE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89"/>
  <c r="E7"/>
  <c r="E112"/>
  <c i="1" r="L90"/>
  <c r="AM90"/>
  <c r="AM89"/>
  <c r="L89"/>
  <c r="AM87"/>
  <c r="L87"/>
  <c r="L85"/>
  <c r="L84"/>
  <c i="2" r="BK133"/>
  <c r="J167"/>
  <c r="J192"/>
  <c r="BK186"/>
  <c r="BK140"/>
  <c r="BK150"/>
  <c r="BK125"/>
  <c i="3" r="J157"/>
  <c r="BK152"/>
  <c r="J177"/>
  <c r="J146"/>
  <c r="J185"/>
  <c r="J127"/>
  <c r="J167"/>
  <c r="BK167"/>
  <c i="4" r="BK217"/>
  <c r="BK186"/>
  <c r="BK184"/>
  <c r="J173"/>
  <c r="BK171"/>
  <c r="BK193"/>
  <c r="J181"/>
  <c r="J170"/>
  <c r="J166"/>
  <c i="2" r="J131"/>
  <c r="BK142"/>
  <c r="J176"/>
  <c r="J178"/>
  <c r="BK130"/>
  <c r="BK160"/>
  <c i="3" r="J183"/>
  <c r="BK157"/>
  <c r="BK150"/>
  <c r="BK189"/>
  <c r="BK154"/>
  <c r="BK168"/>
  <c r="J168"/>
  <c r="J164"/>
  <c i="4" r="BK182"/>
  <c r="BK150"/>
  <c r="J180"/>
  <c r="BK189"/>
  <c r="BK168"/>
  <c r="BK154"/>
  <c r="J154"/>
  <c r="J156"/>
  <c r="BK167"/>
  <c i="2" r="J175"/>
  <c r="J156"/>
  <c r="J165"/>
  <c r="BK168"/>
  <c r="BK171"/>
  <c r="BK157"/>
  <c r="BK152"/>
  <c i="3" r="BK159"/>
  <c r="J131"/>
  <c r="BK148"/>
  <c r="J150"/>
  <c r="BK165"/>
  <c r="J175"/>
  <c r="J193"/>
  <c r="J138"/>
  <c i="4" r="J207"/>
  <c r="BK191"/>
  <c r="BK192"/>
  <c r="BK213"/>
  <c r="J196"/>
  <c r="BK158"/>
  <c r="J131"/>
  <c r="BK140"/>
  <c r="J183"/>
  <c i="2" r="J171"/>
  <c r="J162"/>
  <c r="BK180"/>
  <c r="J127"/>
  <c r="BK173"/>
  <c r="J161"/>
  <c r="J130"/>
  <c r="BK158"/>
  <c i="4" r="J202"/>
  <c r="J168"/>
  <c i="3" r="J148"/>
  <c r="BK138"/>
  <c r="BK160"/>
  <c r="J173"/>
  <c r="J144"/>
  <c i="4" r="BK170"/>
  <c r="J165"/>
  <c r="BK173"/>
  <c r="J213"/>
  <c r="J142"/>
  <c r="BK125"/>
  <c r="BK196"/>
  <c i="2" r="J174"/>
  <c r="J144"/>
  <c r="J188"/>
  <c i="1" r="AS94"/>
  <c i="2" r="J152"/>
  <c i="3" r="BK173"/>
  <c r="J154"/>
  <c r="J172"/>
  <c r="J128"/>
  <c r="J155"/>
  <c r="BK179"/>
  <c r="BK185"/>
  <c r="J169"/>
  <c i="4" r="J167"/>
  <c r="BK130"/>
  <c r="BK181"/>
  <c r="J158"/>
  <c r="BK202"/>
  <c i="2" r="J142"/>
  <c r="J166"/>
  <c r="J184"/>
  <c r="BK184"/>
  <c r="BK167"/>
  <c i="3" r="BK158"/>
  <c r="BK131"/>
  <c i="4" r="BK176"/>
  <c i="2" r="J155"/>
  <c r="BK188"/>
  <c r="BK166"/>
  <c r="BK156"/>
  <c r="BK161"/>
  <c i="3" r="J133"/>
  <c r="BK170"/>
  <c r="J130"/>
  <c r="BK144"/>
  <c r="BK175"/>
  <c r="BK164"/>
  <c r="BK133"/>
  <c r="BK187"/>
  <c r="BK155"/>
  <c r="J125"/>
  <c i="4" r="J195"/>
  <c r="J157"/>
  <c r="J176"/>
  <c r="BK156"/>
  <c r="BK198"/>
  <c r="J190"/>
  <c r="J182"/>
  <c r="J204"/>
  <c r="BK162"/>
  <c i="3" r="J162"/>
  <c r="J170"/>
  <c i="4" r="J189"/>
  <c r="J177"/>
  <c r="BK144"/>
  <c i="2" r="BK144"/>
  <c i="4" r="J191"/>
  <c r="J163"/>
  <c r="BK166"/>
  <c r="BK209"/>
  <c r="J127"/>
  <c r="BK128"/>
  <c r="J125"/>
  <c r="BK172"/>
  <c i="2" r="J168"/>
  <c r="BK196"/>
  <c r="J125"/>
  <c r="J148"/>
  <c r="BK175"/>
  <c r="BK162"/>
  <c r="J196"/>
  <c i="3" r="BK197"/>
  <c r="J158"/>
  <c r="J142"/>
  <c r="BK128"/>
  <c r="J195"/>
  <c r="J140"/>
  <c r="BK169"/>
  <c r="J165"/>
  <c r="J159"/>
  <c r="BK146"/>
  <c i="4" r="J178"/>
  <c r="J184"/>
  <c r="J209"/>
  <c r="BK157"/>
  <c r="BK152"/>
  <c r="BK183"/>
  <c r="BK131"/>
  <c r="J198"/>
  <c r="J140"/>
  <c i="2" r="BK170"/>
  <c r="BK194"/>
  <c r="BK177"/>
  <c r="BK176"/>
  <c r="J160"/>
  <c r="J146"/>
  <c r="J157"/>
  <c i="3" r="J187"/>
  <c r="BK163"/>
  <c r="BK174"/>
  <c r="BK127"/>
  <c r="BK162"/>
  <c r="BK195"/>
  <c r="BK172"/>
  <c r="J163"/>
  <c i="4" r="BK161"/>
  <c r="J128"/>
  <c r="BK195"/>
  <c r="J144"/>
  <c r="BK138"/>
  <c r="BK204"/>
  <c r="J215"/>
  <c r="BK175"/>
  <c i="2" r="J194"/>
  <c r="J180"/>
  <c r="BK146"/>
  <c r="J140"/>
  <c r="BK127"/>
  <c i="3" r="J197"/>
  <c r="J179"/>
  <c r="J152"/>
  <c i="4" r="J171"/>
  <c r="J217"/>
  <c r="J193"/>
  <c r="J162"/>
  <c r="BK146"/>
  <c r="BK194"/>
  <c r="BK165"/>
  <c r="BK187"/>
  <c i="2" r="J173"/>
  <c r="BK165"/>
  <c r="BK192"/>
  <c r="J163"/>
  <c r="J177"/>
  <c r="J153"/>
  <c r="BK153"/>
  <c r="BK131"/>
  <c i="3" r="BK176"/>
  <c r="J160"/>
  <c r="BK193"/>
  <c r="BK140"/>
  <c i="4" r="BK190"/>
  <c r="BK207"/>
  <c r="BK178"/>
  <c r="BK163"/>
  <c r="J160"/>
  <c r="BK148"/>
  <c r="BK180"/>
  <c r="J161"/>
  <c r="J148"/>
  <c i="2" r="BK178"/>
  <c r="BK163"/>
  <c r="J133"/>
  <c r="BK155"/>
  <c r="BK174"/>
  <c r="BK138"/>
  <c r="J138"/>
  <c i="3" r="J189"/>
  <c r="BK125"/>
  <c r="BK142"/>
  <c r="J176"/>
  <c r="BK130"/>
  <c r="J174"/>
  <c r="BK183"/>
  <c r="BK177"/>
  <c i="4" r="J192"/>
  <c r="J175"/>
  <c r="BK160"/>
  <c r="J152"/>
  <c r="J146"/>
  <c r="J150"/>
  <c r="J138"/>
  <c r="J186"/>
  <c r="BK127"/>
  <c i="2" r="J128"/>
  <c r="J158"/>
  <c r="J186"/>
  <c r="BK128"/>
  <c r="J170"/>
  <c r="BK148"/>
  <c r="J150"/>
  <c i="4" r="BK215"/>
  <c r="J187"/>
  <c r="J194"/>
  <c r="J130"/>
  <c r="BK133"/>
  <c r="BK142"/>
  <c r="J172"/>
  <c r="BK177"/>
  <c r="J133"/>
  <c i="2" l="1" r="R124"/>
  <c r="R123"/>
  <c i="3" r="R182"/>
  <c r="R181"/>
  <c r="P124"/>
  <c r="P123"/>
  <c r="T182"/>
  <c r="T181"/>
  <c i="2" r="BK183"/>
  <c r="J183"/>
  <c r="J100"/>
  <c i="3" r="BK182"/>
  <c r="J182"/>
  <c r="J100"/>
  <c r="BK192"/>
  <c r="J192"/>
  <c r="J101"/>
  <c i="2" r="BK198"/>
  <c r="J198"/>
  <c r="J102"/>
  <c r="T191"/>
  <c r="T124"/>
  <c r="T123"/>
  <c r="T122"/>
  <c r="P191"/>
  <c i="3" r="BK124"/>
  <c r="BK123"/>
  <c r="J123"/>
  <c r="J97"/>
  <c r="T192"/>
  <c i="2" r="R191"/>
  <c r="R183"/>
  <c r="R182"/>
  <c i="3" r="R192"/>
  <c i="4" r="R124"/>
  <c r="R123"/>
  <c i="2" r="BK124"/>
  <c r="J124"/>
  <c r="J98"/>
  <c r="T183"/>
  <c r="T182"/>
  <c i="3" r="T124"/>
  <c r="T123"/>
  <c r="T122"/>
  <c i="4" r="BK124"/>
  <c r="BK123"/>
  <c r="J123"/>
  <c r="J97"/>
  <c r="T201"/>
  <c r="T200"/>
  <c i="3" r="BK199"/>
  <c r="J199"/>
  <c r="J102"/>
  <c i="4" r="P124"/>
  <c r="P123"/>
  <c r="P122"/>
  <c i="1" r="AU97"/>
  <c i="4" r="P212"/>
  <c i="2" r="P183"/>
  <c r="P182"/>
  <c i="3" r="P182"/>
  <c r="P181"/>
  <c i="4" r="T124"/>
  <c r="T123"/>
  <c r="T122"/>
  <c r="P201"/>
  <c r="P200"/>
  <c r="R212"/>
  <c i="2" r="BK191"/>
  <c r="J191"/>
  <c r="J101"/>
  <c i="3" r="P192"/>
  <c i="4" r="R201"/>
  <c r="R200"/>
  <c r="T212"/>
  <c i="2" r="P124"/>
  <c r="P123"/>
  <c r="P122"/>
  <c i="1" r="AU95"/>
  <c i="3" r="R124"/>
  <c r="R123"/>
  <c r="R122"/>
  <c i="4" r="BK201"/>
  <c r="J201"/>
  <c r="J100"/>
  <c r="BK212"/>
  <c r="J212"/>
  <c r="J101"/>
  <c r="BK219"/>
  <c r="J219"/>
  <c r="J102"/>
  <c r="F92"/>
  <c r="BE130"/>
  <c r="BE144"/>
  <c r="BE158"/>
  <c r="E112"/>
  <c r="BE140"/>
  <c r="BE150"/>
  <c r="BE160"/>
  <c r="BE168"/>
  <c i="3" r="J124"/>
  <c r="J98"/>
  <c r="BK181"/>
  <c r="J181"/>
  <c r="J99"/>
  <c i="4" r="BE157"/>
  <c r="BE165"/>
  <c r="BE182"/>
  <c r="BE194"/>
  <c r="F91"/>
  <c r="BE142"/>
  <c r="BE176"/>
  <c r="BE184"/>
  <c r="BE186"/>
  <c r="BE189"/>
  <c r="BE198"/>
  <c r="J89"/>
  <c r="BE125"/>
  <c r="BE133"/>
  <c r="BE162"/>
  <c r="BE181"/>
  <c r="BE152"/>
  <c r="BE156"/>
  <c r="BE163"/>
  <c r="BE167"/>
  <c r="BE172"/>
  <c r="BE178"/>
  <c r="BE191"/>
  <c r="BE193"/>
  <c r="BE146"/>
  <c r="BE180"/>
  <c r="BE215"/>
  <c r="BE131"/>
  <c r="BE171"/>
  <c r="BE175"/>
  <c r="BE187"/>
  <c r="BE202"/>
  <c r="J91"/>
  <c r="BE161"/>
  <c r="BE190"/>
  <c r="BE127"/>
  <c r="BE177"/>
  <c r="BE183"/>
  <c r="BE209"/>
  <c r="BE217"/>
  <c r="BE170"/>
  <c r="BE213"/>
  <c r="BE166"/>
  <c r="BE192"/>
  <c r="BE196"/>
  <c r="BE204"/>
  <c r="BE207"/>
  <c r="BE128"/>
  <c r="BE138"/>
  <c r="BE148"/>
  <c r="BE154"/>
  <c r="BE173"/>
  <c r="BE195"/>
  <c i="3" r="E112"/>
  <c r="BE127"/>
  <c r="BE144"/>
  <c r="BE159"/>
  <c r="BE174"/>
  <c i="2" r="BK123"/>
  <c r="J123"/>
  <c r="J97"/>
  <c i="3" r="J91"/>
  <c r="BE164"/>
  <c r="BE189"/>
  <c r="BE195"/>
  <c r="BE152"/>
  <c r="BE162"/>
  <c r="BE170"/>
  <c r="BE176"/>
  <c r="BE187"/>
  <c r="J89"/>
  <c r="BE146"/>
  <c r="BE197"/>
  <c r="BE125"/>
  <c r="BE138"/>
  <c r="BE157"/>
  <c r="BE158"/>
  <c r="BE167"/>
  <c r="BE172"/>
  <c r="BE183"/>
  <c r="F91"/>
  <c r="BE140"/>
  <c r="BE148"/>
  <c i="2" r="BK182"/>
  <c r="J182"/>
  <c r="J99"/>
  <c i="3" r="BE193"/>
  <c r="BE154"/>
  <c r="BE173"/>
  <c r="BE175"/>
  <c r="BE179"/>
  <c r="F119"/>
  <c r="BE131"/>
  <c r="BE150"/>
  <c r="BE163"/>
  <c r="BE168"/>
  <c r="BE128"/>
  <c r="BE133"/>
  <c r="BE155"/>
  <c r="BE165"/>
  <c r="BE177"/>
  <c r="BE185"/>
  <c r="BE130"/>
  <c r="BE142"/>
  <c r="BE160"/>
  <c r="BE169"/>
  <c i="2" r="J91"/>
  <c r="BE127"/>
  <c r="BE131"/>
  <c r="BE142"/>
  <c r="BE150"/>
  <c r="F92"/>
  <c r="BE128"/>
  <c r="BE133"/>
  <c r="BE192"/>
  <c r="E85"/>
  <c r="J116"/>
  <c r="BE146"/>
  <c r="BE125"/>
  <c r="BE152"/>
  <c r="BE155"/>
  <c r="BE158"/>
  <c r="BE160"/>
  <c r="BE138"/>
  <c r="BE163"/>
  <c r="BE167"/>
  <c r="BE168"/>
  <c r="BE171"/>
  <c r="BE173"/>
  <c r="BE175"/>
  <c r="BE176"/>
  <c r="BE177"/>
  <c r="BE184"/>
  <c r="BE186"/>
  <c r="BE140"/>
  <c r="BE144"/>
  <c r="BE162"/>
  <c r="BE165"/>
  <c r="BE178"/>
  <c r="BE188"/>
  <c r="BE130"/>
  <c r="BE153"/>
  <c r="BE156"/>
  <c r="BE157"/>
  <c r="BE166"/>
  <c r="BE194"/>
  <c r="BE196"/>
  <c r="F91"/>
  <c r="BE148"/>
  <c r="BE161"/>
  <c r="BE170"/>
  <c r="BE174"/>
  <c r="BE180"/>
  <c r="F35"/>
  <c i="1" r="BB95"/>
  <c i="2" r="J34"/>
  <c i="1" r="AW95"/>
  <c i="4" r="F37"/>
  <c i="1" r="BD97"/>
  <c i="2" r="F34"/>
  <c i="1" r="BA95"/>
  <c i="4" r="F34"/>
  <c i="1" r="BA97"/>
  <c i="2" r="F37"/>
  <c i="1" r="BD95"/>
  <c i="3" r="J34"/>
  <c i="1" r="AW96"/>
  <c i="2" r="F36"/>
  <c i="1" r="BC95"/>
  <c i="4" r="F36"/>
  <c i="1" r="BC97"/>
  <c i="4" r="F35"/>
  <c i="1" r="BB97"/>
  <c i="3" r="F36"/>
  <c i="1" r="BC96"/>
  <c i="3" r="F34"/>
  <c i="1" r="BA96"/>
  <c i="3" r="F37"/>
  <c i="1" r="BD96"/>
  <c i="3" r="F35"/>
  <c i="1" r="BB96"/>
  <c i="4" r="J34"/>
  <c i="1" r="AW97"/>
  <c i="3" l="1" r="P122"/>
  <c i="1" r="AU96"/>
  <c i="4" r="R122"/>
  <c i="2" r="R122"/>
  <c i="4" r="BK200"/>
  <c r="J200"/>
  <c r="J99"/>
  <c r="J124"/>
  <c r="J98"/>
  <c i="3" r="BK122"/>
  <c r="J122"/>
  <c i="2" r="BK122"/>
  <c r="J122"/>
  <c r="J96"/>
  <c i="1" r="AU94"/>
  <c i="2" r="J33"/>
  <c i="1" r="AV95"/>
  <c r="AT95"/>
  <c r="BB94"/>
  <c r="AX94"/>
  <c r="BD94"/>
  <c r="W33"/>
  <c i="3" r="J33"/>
  <c i="1" r="AV96"/>
  <c r="AT96"/>
  <c i="3" r="F33"/>
  <c i="1" r="AZ96"/>
  <c i="2" r="F33"/>
  <c i="1" r="AZ95"/>
  <c r="BC94"/>
  <c r="W32"/>
  <c i="3" r="J30"/>
  <c i="1" r="AG96"/>
  <c i="4" r="F33"/>
  <c i="1" r="AZ97"/>
  <c i="4" r="J33"/>
  <c i="1" r="AV97"/>
  <c r="AT97"/>
  <c r="BA94"/>
  <c r="AW94"/>
  <c r="AK30"/>
  <c i="4" l="1" r="BK122"/>
  <c r="J122"/>
  <c i="1" r="AN96"/>
  <c i="3" r="J96"/>
  <c r="J39"/>
  <c i="4" r="J30"/>
  <c i="1" r="AG97"/>
  <c r="AY94"/>
  <c r="W31"/>
  <c r="AZ94"/>
  <c r="W29"/>
  <c r="W30"/>
  <c i="2" r="J30"/>
  <c i="1" r="AG95"/>
  <c i="4" l="1" r="J39"/>
  <c r="J96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<sst xmlns="http://schemas.openxmlformats.org/spreadsheetml/2006/main">
  <si>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</si>
  <si>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</si>
  <si>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</si>
  <si>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</si>
  <si>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</si>
  <si>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{609ac974-931f-4809-a107-9673bef329d3}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</si>
  <si>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</si>
  <si>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</si>
  <si>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</si>
  <si>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</si>
  <si>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</si>
  <si>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</si>
  <si>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</si>
  <si>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</si>
  <si>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2441A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</si>
  <si>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</si>
  <si>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</si>
  <si>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elektroinstalace ve škole Jana Palacha, 1., 2., 3.nadzemní podlaží budovy J.Palacha 932/20, k.ú. Karlovy Vary</t>
  </si>
  <si>
    <t>KSO:</t>
  </si>
  <si>
    <t>CC-CZ:</t>
  </si>
  <si>
    <t>Místo:</t>
  </si>
  <si>
    <t xml:space="preserve"> </t>
  </si>
  <si>
    <t>Datum:</t>
  </si>
  <si>
    <t>7. 5. 2024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</si>
  <si>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</si>
  <si>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</si>
  <si>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</si>
  <si>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</si>
  <si>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</si>
  <si>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</si>
  <si>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</si>
  <si>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</si>
  <si>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72270179</t>
  </si>
  <si>
    <t>Klimešová Miroslava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</si>
  <si>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</si>
  <si>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</si>
  <si>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</si>
  <si>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</si>
  <si>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</si>
  <si>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</si>
  <si>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</si>
  <si>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</si>
  <si>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</si>
  <si>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</si>
  <si>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</si>
  <si>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</si>
  <si>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</si>
  <si>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</si>
  <si>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</si>
  <si>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</si>
  <si>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</si>
  <si>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</si>
  <si>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</si>
  <si>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</si>
  <si>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</si>
  <si>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</si>
  <si>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</si>
  <si>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</si>
  <si>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</si>
  <si>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</si>
  <si>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</si>
  <si>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</si>
  <si>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</si>
  <si>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</si>
  <si>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</si>
  <si>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</si>
  <si>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</si>
  <si>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</si>
  <si>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</si>
  <si>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</si>
  <si>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</si>
  <si>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</si>
  <si>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</si>
  <si>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</si>
  <si>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</si>
  <si>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</si>
  <si>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</si>
  <si>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</si>
  <si>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</si>
  <si>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</si>
  <si>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D14a</t>
  </si>
  <si>
    <t>1.np</t>
  </si>
  <si>
    <t>STA</t>
  </si>
  <si>
    <t>1</t>
  </si>
  <si>
    <t>{588e8592-c0f7-473c-b809-6779095c6244}</t>
  </si>
  <si>
    <t>2</t>
  </si>
  <si>
    <t>D14b</t>
  </si>
  <si>
    <t>2.np</t>
  </si>
  <si>
    <t>{7eaa8f42-2388-4828-84e1-7e9f6fc2b45c}</t>
  </si>
  <si>
    <t>D14c</t>
  </si>
  <si>
    <t>3.np</t>
  </si>
  <si>
    <t>{6b32725c-1795-4187-b9a7-36f5367a4ce8}</t>
  </si>
  <si>
    <t>KRYCÍ LIST SOUPISU PRACÍ</t>
  </si>
  <si>
    <t>Objekt:</t>
  </si>
  <si>
    <t>D14a - 1.np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</si>
  <si>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</si>
  <si>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</si>
  <si>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</si>
  <si>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</si>
  <si>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</si>
  <si>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</si>
  <si>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</si>
  <si>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</si>
  <si>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</si>
  <si>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</si>
  <si>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</si>
  <si>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</si>
  <si>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</si>
  <si>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</si>
  <si>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</si>
  <si>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</si>
  <si>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</si>
  <si>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</si>
  <si>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</si>
  <si>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</si>
  <si>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</si>
  <si>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</si>
  <si>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</si>
  <si>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</si>
  <si>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</si>
  <si>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</si>
  <si>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</si>
  <si>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</si>
  <si>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</si>
  <si>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</si>
  <si>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741112061</t>
  </si>
  <si>
    <t>Montáž krabic elektroinstalačních bez napojení na trubky a lišty, demontáže a montáže víčka a přístroje přístrojových zapuštěných plastových kruhových do zdiva</t>
  </si>
  <si>
    <t>kus</t>
  </si>
  <si>
    <t>CS ÚRS 2024 01</t>
  </si>
  <si>
    <t>16</t>
  </si>
  <si>
    <t>-266078499</t>
  </si>
  <si>
    <t>Online PSC</t>
  </si>
  <si>
    <t>https://podminky.urs.cz/item/CS_URS_2024_01/741112061</t>
  </si>
  <si>
    <t>M</t>
  </si>
  <si>
    <t>34571450</t>
  </si>
  <si>
    <t>krabice pod omítku PVC přístrojová kruhová D 70mm</t>
  </si>
  <si>
    <t>32</t>
  </si>
  <si>
    <t>1772691398</t>
  </si>
  <si>
    <t>3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</si>
  <si>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</si>
  <si>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</si>
  <si>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-1128978470</t>
  </si>
  <si>
    <t>https://podminky.urs.cz/item/CS_URS_2024_01/741112101</t>
  </si>
  <si>
    <t>4</t>
  </si>
  <si>
    <t>34571521</t>
  </si>
  <si>
    <t>krabice pod omítku PVC odbočná kruhová D 70mm s víčkem a svorkovnicí</t>
  </si>
  <si>
    <t>1280540534</t>
  </si>
  <si>
    <t>5</t>
  </si>
  <si>
    <t>741122015</t>
  </si>
  <si>
    <t>Montáž kabelů měděných bez ukončení uložených pod omítku plných kulatých (např. CYKY), počtu a průřezu žil 3x1,5 mm2</t>
  </si>
  <si>
    <t>m</t>
  </si>
  <si>
    <t>594247055</t>
  </si>
  <si>
    <t>https://podminky.urs.cz/item/CS_URS_2024_01/741122015</t>
  </si>
  <si>
    <t>6</t>
  </si>
  <si>
    <t>34111030</t>
  </si>
  <si>
    <t>kabel instalační jádro Cu plné izolace PVC plášť PVC 450/750V (CYKY) 3x1,5mm2</t>
  </si>
  <si>
    <t>-1173439175</t>
  </si>
  <si>
    <t>VV</t>
  </si>
  <si>
    <t>65 "J"</t>
  </si>
  <si>
    <t>10 "O"</t>
  </si>
  <si>
    <t>Součet</t>
  </si>
  <si>
    <t>75*1,15 'Přepočtené koeficientem množství</t>
  </si>
  <si>
    <t>7</t>
  </si>
  <si>
    <t>741122016</t>
  </si>
  <si>
    <t>Montáž kabelů měděných bez ukončení uložených pod omítku plných kulatých (např. CYKY), počtu a průřezu žil 3x2,5 až 6 mm2</t>
  </si>
  <si>
    <t>2045445990</t>
  </si>
  <si>
    <t>https://podminky.urs.cz/item/CS_URS_2024_01/741122016</t>
  </si>
  <si>
    <t>8</t>
  </si>
  <si>
    <t>34111036</t>
  </si>
  <si>
    <t>kabel instalační jádro Cu plné izolace PVC plášť PVC 450/750V (CYKY) 3x2,5mm2</t>
  </si>
  <si>
    <t>-986945710</t>
  </si>
  <si>
    <t>65*1,15 'Přepočtené koeficientem množství</t>
  </si>
  <si>
    <t>9</t>
  </si>
  <si>
    <t>741122031</t>
  </si>
  <si>
    <t>Montáž kabelů měděných bez ukončení uložených pod omítku plných kulatých (např. CYKY), počtu a průřezu žil 5x1,5 až 2,5 mm2</t>
  </si>
  <si>
    <t>558537302</t>
  </si>
  <si>
    <t>https://podminky.urs.cz/item/CS_URS_2024_01/741122031</t>
  </si>
  <si>
    <t>10</t>
  </si>
  <si>
    <t>34111090</t>
  </si>
  <si>
    <t>kabel instalační jádro Cu plné izolace PVC plášť PVC 450/750V (CYKY) 5x1,5mm2</t>
  </si>
  <si>
    <t>-1665264218</t>
  </si>
  <si>
    <t>5*1,15 'Přepočtené koeficientem množství</t>
  </si>
  <si>
    <t>11</t>
  </si>
  <si>
    <t>741130001</t>
  </si>
  <si>
    <t>Ukončení vodičů izolovaných s označením a zapojením v rozváděči nebo na přístroji, průřezu žíly do 2,5 mm2</t>
  </si>
  <si>
    <t>1355104833</t>
  </si>
  <si>
    <t>https://podminky.urs.cz/item/CS_URS_2024_01/741130001</t>
  </si>
  <si>
    <t>741130004</t>
  </si>
  <si>
    <t>Ukončení vodičů izolovaných s označením a zapojením v rozváděči nebo na přístroji, průřezu žíly do 6 mm2</t>
  </si>
  <si>
    <t>-29254522</t>
  </si>
  <si>
    <t>https://podminky.urs.cz/item/CS_URS_2024_01/741130004</t>
  </si>
  <si>
    <t>13</t>
  </si>
  <si>
    <t>741210001</t>
  </si>
  <si>
    <t>Montáž rozvodnic oceloplechových nebo plastových bez zapojení vodičů běžných, hmotnosti do 20 kg</t>
  </si>
  <si>
    <t>-2146618901</t>
  </si>
  <si>
    <t>https://podminky.urs.cz/item/CS_URS_2024_01/741210001</t>
  </si>
  <si>
    <t>14</t>
  </si>
  <si>
    <t>RMAT0001</t>
  </si>
  <si>
    <t>RP - rozvodnice vč. náplně a montáže dle PD</t>
  </si>
  <si>
    <t>-823111032</t>
  </si>
  <si>
    <t>15</t>
  </si>
  <si>
    <t>741310101</t>
  </si>
  <si>
    <t>Montáž spínačů jedno nebo dvoupólových polozapuštěných nebo zapuštěných se zapojením vodičů bezšroubové připojení spínačů, řazení 1-jednopólových</t>
  </si>
  <si>
    <t>635766808</t>
  </si>
  <si>
    <t>https://podminky.urs.cz/item/CS_URS_2024_01/741310101</t>
  </si>
  <si>
    <t>34539010</t>
  </si>
  <si>
    <t>přístroj spínače jednopólového, řazení 1, 1So bezšroubové svorky</t>
  </si>
  <si>
    <t>1004049089</t>
  </si>
  <si>
    <t>17</t>
  </si>
  <si>
    <t>34539049</t>
  </si>
  <si>
    <t>kryt spínače jednoduchý</t>
  </si>
  <si>
    <t>639998219</t>
  </si>
  <si>
    <t>18</t>
  </si>
  <si>
    <t>34539059</t>
  </si>
  <si>
    <t>rámeček jednonásobný</t>
  </si>
  <si>
    <t>-923050862</t>
  </si>
  <si>
    <t>19</t>
  </si>
  <si>
    <t>741310121</t>
  </si>
  <si>
    <t>Montáž spínačů jedno nebo dvoupólových polozapuštěných nebo zapuštěných se zapojením vodičů bezšroubové připojení přepínačů, řazení 5-sériových</t>
  </si>
  <si>
    <t>30764105</t>
  </si>
  <si>
    <t>https://podminky.urs.cz/item/CS_URS_2024_01/741310121</t>
  </si>
  <si>
    <t>20</t>
  </si>
  <si>
    <t>34539012</t>
  </si>
  <si>
    <t>přístroj přepínače sériového, řazení 5 bezšroubové svorky</t>
  </si>
  <si>
    <t>-1650784876</t>
  </si>
  <si>
    <t>34539050</t>
  </si>
  <si>
    <t>kryt spínače dělený</t>
  </si>
  <si>
    <t>-1883497914</t>
  </si>
  <si>
    <t>22</t>
  </si>
  <si>
    <t>49394294</t>
  </si>
  <si>
    <t>23</t>
  </si>
  <si>
    <t>741313002</t>
  </si>
  <si>
    <t>Montáž zásuvek domovních se zapojením vodičů bezšroubové připojení polozapuštěných nebo zapuštěných 10/16 A, provedení 2P + PE dvojí zapojení pro průběžnou montáž</t>
  </si>
  <si>
    <t>145667524</t>
  </si>
  <si>
    <t>https://podminky.urs.cz/item/CS_URS_2024_01/741313002</t>
  </si>
  <si>
    <t>24</t>
  </si>
  <si>
    <t>34555241</t>
  </si>
  <si>
    <t>přístroj zásuvky zápustné jednonásobné, krytka s clonkami, bezšroubové svorky</t>
  </si>
  <si>
    <t>-1479523354</t>
  </si>
  <si>
    <t>25</t>
  </si>
  <si>
    <t>-388241456</t>
  </si>
  <si>
    <t>26</t>
  </si>
  <si>
    <t>34539060</t>
  </si>
  <si>
    <t>rámeček dvojnásobný</t>
  </si>
  <si>
    <t>1651811530</t>
  </si>
  <si>
    <t>27</t>
  </si>
  <si>
    <t>741313004</t>
  </si>
  <si>
    <t>Montáž zásuvek domovních se zapojením vodičů bezšroubové připojení polozapuštěných nebo zapuštěných 10/16 A, provedení 2x (2P + PE) dvojnásobná šikmá</t>
  </si>
  <si>
    <t>-216706359</t>
  </si>
  <si>
    <t>https://podminky.urs.cz/item/CS_URS_2024_01/741313004</t>
  </si>
  <si>
    <t>28</t>
  </si>
  <si>
    <t>34555242</t>
  </si>
  <si>
    <t>zásuvka zápustná dvojnásobná, šikmá, s clonkami, bezšroubové svorky</t>
  </si>
  <si>
    <t>883226224</t>
  </si>
  <si>
    <t>29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</si>
  <si>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</si>
  <si>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</si>
  <si>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-630350223</t>
  </si>
  <si>
    <t>https://podminky.urs.cz/item/CS_URS_2024_01/741313005</t>
  </si>
  <si>
    <t>30</t>
  </si>
  <si>
    <t>34555244</t>
  </si>
  <si>
    <t>přístroj zásuvky zápustné jednonásobné s optickou přepěťovou ochranou, krytka s clonkami, bezšroubové svorky</t>
  </si>
  <si>
    <t>-1558919027</t>
  </si>
  <si>
    <t>31</t>
  </si>
  <si>
    <t>741372062.1</t>
  </si>
  <si>
    <t>Montáž svítidel s integrovaným zdrojem LED se zapojením vodičů interiérových přisazených stropních hranatých nebo kruhových, plochy přes 0,09 do 0,36 m2</t>
  </si>
  <si>
    <t>1313802240</t>
  </si>
  <si>
    <t>RMAT0002</t>
  </si>
  <si>
    <t>B-Závěsné, LED svítidlo, matná AL mřížka direkt/indirekt, UGR&lt;19, 1 x LED, 40W, 4500lm, Ra80, 4000K, vč. závěsu (např. AREL3000RM2KVM_DI)</t>
  </si>
  <si>
    <t>-1208266668</t>
  </si>
  <si>
    <t>33</t>
  </si>
  <si>
    <t>RMAT0003</t>
  </si>
  <si>
    <t xml:space="preserve">G-Závěsné/přisazené, LED asymetrické svítidlo, 1 x LED, 23W, 3400lm, Ra80, 4000K vč. závěsu  (např. ASTAP3000L)</t>
  </si>
  <si>
    <t>1910538457</t>
  </si>
  <si>
    <t>34</t>
  </si>
  <si>
    <t>RMAT0004</t>
  </si>
  <si>
    <t>Recyklační poplatek</t>
  </si>
  <si>
    <t>-2123661395</t>
  </si>
  <si>
    <t>35</t>
  </si>
  <si>
    <t>741810001</t>
  </si>
  <si>
    <t>Zkoušky a prohlídky elektrických rozvodů a zařízení celková prohlídka a vyhotovení revizní zprávy pro objem montážních prací do 100 tis. Kč</t>
  </si>
  <si>
    <t>-1482768419</t>
  </si>
  <si>
    <t>https://podminky.urs.cz/item/CS_URS_2024_01/741810001</t>
  </si>
  <si>
    <t>36</t>
  </si>
  <si>
    <t>998741101</t>
  </si>
  <si>
    <t>Přesun hmot pro silnoproud stanovený z hmotnosti přesunovaného materiálu vodorovná dopravní vzdálenost do 50 m základní v objektech výšky do 6 m</t>
  </si>
  <si>
    <t>t</t>
  </si>
  <si>
    <t>6461354</t>
  </si>
  <si>
    <t>https://podminky.urs.cz/item/CS_URS_2024_01/998741101</t>
  </si>
  <si>
    <t>Práce a dodávky M</t>
  </si>
  <si>
    <t>46-M</t>
  </si>
  <si>
    <t>Zemní práce při extr.mont.pracích</t>
  </si>
  <si>
    <t>40</t>
  </si>
  <si>
    <t>469971111</t>
  </si>
  <si>
    <t>Odvoz suti a vybouraných hmot svislá doprava suti a vybouraných hmot za první podlaží</t>
  </si>
  <si>
    <t>64</t>
  </si>
  <si>
    <t>1101006178</t>
  </si>
  <si>
    <t>https://podminky.urs.cz/item/CS_URS_2024_01/469971111</t>
  </si>
  <si>
    <t>41</t>
  </si>
  <si>
    <t>469972111</t>
  </si>
  <si>
    <t>Odvoz suti a vybouraných hmot odvoz suti a vybouraných hmot do 1 km</t>
  </si>
  <si>
    <t>1782480579</t>
  </si>
  <si>
    <t>https://podminky.urs.cz/item/CS_URS_2024_01/469972111</t>
  </si>
  <si>
    <t>42</t>
  </si>
  <si>
    <t>469972121</t>
  </si>
  <si>
    <t>Odvoz suti a vybouraných hmot odvoz suti a vybouraných hmot Příplatek k ceně za každý další i započatý 1 km</t>
  </si>
  <si>
    <t>-1897691981</t>
  </si>
  <si>
    <t>https://podminky.urs.cz/item/CS_URS_2024_01/469972121</t>
  </si>
  <si>
    <t>0,05*10 'Přepočtené koeficientem množství</t>
  </si>
  <si>
    <t>HZS</t>
  </si>
  <si>
    <t>Hodinové zúčtovací sazby</t>
  </si>
  <si>
    <t>39</t>
  </si>
  <si>
    <t>HZS2231</t>
  </si>
  <si>
    <t>Hodinová zúčtovací sazba elektrikář (demontáže)</t>
  </si>
  <si>
    <t>hod</t>
  </si>
  <si>
    <t>512</t>
  </si>
  <si>
    <t>-1484472818</t>
  </si>
  <si>
    <t>https://podminky.urs.cz/item/CS_URS_2024_01/HZS2231</t>
  </si>
  <si>
    <t>37</t>
  </si>
  <si>
    <t>HZS2232</t>
  </si>
  <si>
    <t>Hodinová zúčtovací sazba elektrikář odborný (dohledání stávajících rozvodů)</t>
  </si>
  <si>
    <t>1933539474</t>
  </si>
  <si>
    <t>https://podminky.urs.cz/item/CS_URS_2024_01/HZS2232</t>
  </si>
  <si>
    <t>38</t>
  </si>
  <si>
    <t>HZS2491</t>
  </si>
  <si>
    <t>Hodinové zúčtovací sazby profesí PSV zednické výpomoci a pomocné práce PSV dělník zednických výpomocí</t>
  </si>
  <si>
    <t>967485059</t>
  </si>
  <si>
    <t>https://podminky.urs.cz/item/CS_URS_2024_01/HZS2491</t>
  </si>
  <si>
    <t>VP</t>
  </si>
  <si>
    <t xml:space="preserve">  Vícepráce</t>
  </si>
  <si>
    <t>PN</t>
  </si>
  <si>
    <t>D14b - 2.np</t>
  </si>
  <si>
    <t>496883861</t>
  </si>
  <si>
    <t>741552857</t>
  </si>
  <si>
    <t>1247431223</t>
  </si>
  <si>
    <t>891659392</t>
  </si>
  <si>
    <t>-1453742880</t>
  </si>
  <si>
    <t>-392556906</t>
  </si>
  <si>
    <t>20 "O"</t>
  </si>
  <si>
    <t>85*1,15 'Přepočtené koeficientem množství</t>
  </si>
  <si>
    <t>495361345</t>
  </si>
  <si>
    <t>409110118</t>
  </si>
  <si>
    <t>95*1,15 'Přepočtené koeficientem množství</t>
  </si>
  <si>
    <t>704333897</t>
  </si>
  <si>
    <t>-1464005876</t>
  </si>
  <si>
    <t>20*1,15 'Přepočtené koeficientem množství</t>
  </si>
  <si>
    <t>1695336281</t>
  </si>
  <si>
    <t>741130003</t>
  </si>
  <si>
    <t>Ukončení vodičů izolovaných s označením a zapojením v rozváděči nebo na přístroji, průřezu žíly do 4 mm2</t>
  </si>
  <si>
    <t>1827150631</t>
  </si>
  <si>
    <t>https://podminky.urs.cz/item/CS_URS_2024_01/741130003</t>
  </si>
  <si>
    <t>741130006</t>
  </si>
  <si>
    <t>Ukončení vodičů izolovaných s označením a zapojením v rozváděči nebo na přístroji, průřezu žíly do 16 mm2</t>
  </si>
  <si>
    <t>-1810968931</t>
  </si>
  <si>
    <t>https://podminky.urs.cz/item/CS_URS_2024_01/741130006</t>
  </si>
  <si>
    <t>741210002</t>
  </si>
  <si>
    <t>Montáž rozvodnic oceloplechových nebo plastových bez zapojení vodičů běžných, hmotnosti do 50 kg</t>
  </si>
  <si>
    <t>-1085441415</t>
  </si>
  <si>
    <t>https://podminky.urs.cz/item/CS_URS_2024_01/741210002</t>
  </si>
  <si>
    <t>R3 - rozvodnice vč. náplně a montáže dle PD</t>
  </si>
  <si>
    <t>-1510787864</t>
  </si>
  <si>
    <t>765791023</t>
  </si>
  <si>
    <t>32424875</t>
  </si>
  <si>
    <t>937837727</t>
  </si>
  <si>
    <t>1062765631</t>
  </si>
  <si>
    <t>1097324836</t>
  </si>
  <si>
    <t>-1495724064</t>
  </si>
  <si>
    <t>1257506720</t>
  </si>
  <si>
    <t>1073483135</t>
  </si>
  <si>
    <t>1971076563</t>
  </si>
  <si>
    <t>-1125514264</t>
  </si>
  <si>
    <t>-566395223</t>
  </si>
  <si>
    <t>505209721</t>
  </si>
  <si>
    <t>-447467781</t>
  </si>
  <si>
    <t>1528314660</t>
  </si>
  <si>
    <t>-759520408</t>
  </si>
  <si>
    <t>RMAT0005</t>
  </si>
  <si>
    <t xml:space="preserve">A-Závěsné, LED svítidlo, matná AL mřížka direkt/indirekt, UGR&lt;19, 1 x LED, 62W, 6800lm, Ra80, 4000K, vč. závěsu( např. AREL5000RL2KVM_DI)_x000d_
</t>
  </si>
  <si>
    <t>2000886632</t>
  </si>
  <si>
    <t>674904755</t>
  </si>
  <si>
    <t>-740199271</t>
  </si>
  <si>
    <t>741810002</t>
  </si>
  <si>
    <t>Zkoušky a prohlídky elektrických rozvodů a zařízení celková prohlídka a vyhotovení revizní zprávy pro objem montážních prací přes 100 do 500 tis. Kč</t>
  </si>
  <si>
    <t>-1799499561</t>
  </si>
  <si>
    <t>https://podminky.urs.cz/item/CS_URS_2024_01/741810002</t>
  </si>
  <si>
    <t>-1468407481</t>
  </si>
  <si>
    <t>-1104504413</t>
  </si>
  <si>
    <t>469971121</t>
  </si>
  <si>
    <t>Odvoz suti a vybouraných hmot svislá doprava suti a vybouraných hmot Příplatek k ceně za každé další podlaží</t>
  </si>
  <si>
    <t>-1747095549</t>
  </si>
  <si>
    <t>https://podminky.urs.cz/item/CS_URS_2024_01/469971121</t>
  </si>
  <si>
    <t>-178733474</t>
  </si>
  <si>
    <t>-1798318817</t>
  </si>
  <si>
    <t>0,1*10 'Přepočtené koeficientem množství</t>
  </si>
  <si>
    <t>-11782663</t>
  </si>
  <si>
    <t>Hodinová zúčtovací sazba elektrikář odborný (dohledání stávajících rozvodů, odpojení, opětovné připojení)</t>
  </si>
  <si>
    <t>-1044257934</t>
  </si>
  <si>
    <t>-616317060</t>
  </si>
  <si>
    <t>D14c - 3.np</t>
  </si>
  <si>
    <t>-415404595</t>
  </si>
  <si>
    <t>-1700331756</t>
  </si>
  <si>
    <t>-372111773</t>
  </si>
  <si>
    <t>-875842437</t>
  </si>
  <si>
    <t>-2069820832</t>
  </si>
  <si>
    <t>1343684272</t>
  </si>
  <si>
    <t>460 "J"</t>
  </si>
  <si>
    <t>50 "O"</t>
  </si>
  <si>
    <t>510*1,15 'Přepočtené koeficientem množství</t>
  </si>
  <si>
    <t>-13947962</t>
  </si>
  <si>
    <t>638794730</t>
  </si>
  <si>
    <t>470*1,15 'Přepočtené koeficientem množství</t>
  </si>
  <si>
    <t>-1452004405</t>
  </si>
  <si>
    <t>-159087484</t>
  </si>
  <si>
    <t>30*1,15 'Přepočtené koeficientem množství</t>
  </si>
  <si>
    <t>263928206</t>
  </si>
  <si>
    <t>-1338594420</t>
  </si>
  <si>
    <t>741130005</t>
  </si>
  <si>
    <t>Ukončení vodičů izolovaných s označením a zapojením v rozváděči nebo na přístroji, průřezu žíly do 10 mm2</t>
  </si>
  <si>
    <t>1977835473</t>
  </si>
  <si>
    <t>https://podminky.urs.cz/item/CS_URS_2024_01/741130005</t>
  </si>
  <si>
    <t>-431873984</t>
  </si>
  <si>
    <t>-1250126244</t>
  </si>
  <si>
    <t>R5 - rozvodnice vč. materiálu a montáže dle PD</t>
  </si>
  <si>
    <t>-801066360</t>
  </si>
  <si>
    <t xml:space="preserve">R6 -  rozvodnice vč. materiálu a montáže dle PD</t>
  </si>
  <si>
    <t>-679166644</t>
  </si>
  <si>
    <t>1814681816</t>
  </si>
  <si>
    <t>583647594</t>
  </si>
  <si>
    <t>304973472</t>
  </si>
  <si>
    <t>1521283238</t>
  </si>
  <si>
    <t>258878974</t>
  </si>
  <si>
    <t>1867147460</t>
  </si>
  <si>
    <t>2121232411</t>
  </si>
  <si>
    <t>1915271201</t>
  </si>
  <si>
    <t>741310122</t>
  </si>
  <si>
    <t>Montáž spínačů jedno nebo dvoupólových polozapuštěných nebo zapuštěných se zapojením vodičů bezšroubové připojení přepínačů, řazení 6-střídavých</t>
  </si>
  <si>
    <t>1739038260</t>
  </si>
  <si>
    <t>https://podminky.urs.cz/item/CS_URS_2024_01/741310122</t>
  </si>
  <si>
    <t>34539016</t>
  </si>
  <si>
    <t>přístroj přepínače střídavého, řazení 6, 6So, 6S bezšroubové svorky</t>
  </si>
  <si>
    <t>-1132152583</t>
  </si>
  <si>
    <t>1566537973</t>
  </si>
  <si>
    <t>1270320026</t>
  </si>
  <si>
    <t>741310125</t>
  </si>
  <si>
    <t>Montáž spínačů jedno nebo dvoupólových polozapuštěných nebo zapuštěných se zapojením vodičů bezšroubové připojení přepínačů, řazení 6+6-dvojitých střídavých</t>
  </si>
  <si>
    <t>-1575956670</t>
  </si>
  <si>
    <t>https://podminky.urs.cz/item/CS_URS_2024_01/741310125</t>
  </si>
  <si>
    <t>34539017</t>
  </si>
  <si>
    <t>přístroj přepínače střídavého dvojitého, řazení 6+6(6+1) bezšroubové svorky</t>
  </si>
  <si>
    <t>-2035639939</t>
  </si>
  <si>
    <t>-243220352</t>
  </si>
  <si>
    <t>492187639</t>
  </si>
  <si>
    <t>46164676</t>
  </si>
  <si>
    <t>1165409640</t>
  </si>
  <si>
    <t>1175057415</t>
  </si>
  <si>
    <t>-521765967</t>
  </si>
  <si>
    <t>34539061</t>
  </si>
  <si>
    <t>rámeček trojnásobný</t>
  </si>
  <si>
    <t>-1307573570</t>
  </si>
  <si>
    <t>459182653</t>
  </si>
  <si>
    <t>1004436938</t>
  </si>
  <si>
    <t>950497012</t>
  </si>
  <si>
    <t>1463245985</t>
  </si>
  <si>
    <t>43</t>
  </si>
  <si>
    <t>704903231</t>
  </si>
  <si>
    <t>44</t>
  </si>
  <si>
    <t>764791147</t>
  </si>
  <si>
    <t>45</t>
  </si>
  <si>
    <t>19885407</t>
  </si>
  <si>
    <t>46</t>
  </si>
  <si>
    <t>-1244380288</t>
  </si>
  <si>
    <t>47</t>
  </si>
  <si>
    <t>RMAT0002.1</t>
  </si>
  <si>
    <t>-1917577626</t>
  </si>
  <si>
    <t>48</t>
  </si>
  <si>
    <t>RMAT0006</t>
  </si>
  <si>
    <t xml:space="preserve">H-Závěsné, LED svítidlo, matná AL mřížka direkt/indirekt, UGR&lt;19, 1 x LED, 54W, 5800lm, Ra80, 4000K vč. závěsu (např. AREL4000RM2KVM_/DI)_x000d_
_x000d_
</t>
  </si>
  <si>
    <t>1184887731</t>
  </si>
  <si>
    <t>49</t>
  </si>
  <si>
    <t>391511082</t>
  </si>
  <si>
    <t>50</t>
  </si>
  <si>
    <t>998741102</t>
  </si>
  <si>
    <t>Přesun hmot pro silnoproud stanovený z hmotnosti přesunovaného materiálu vodorovná dopravní vzdálenost do 50 m základní v objektech výšky přes 6 do 12 m</t>
  </si>
  <si>
    <t>-1788767726</t>
  </si>
  <si>
    <t>https://podminky.urs.cz/item/CS_URS_2024_01/998741102</t>
  </si>
  <si>
    <t>51</t>
  </si>
  <si>
    <t>-1441126018</t>
  </si>
  <si>
    <t>52</t>
  </si>
  <si>
    <t>-2036041990</t>
  </si>
  <si>
    <t>0,75*2 'Přepočtené koeficientem množství</t>
  </si>
  <si>
    <t>53</t>
  </si>
  <si>
    <t>932506882</t>
  </si>
  <si>
    <t>54</t>
  </si>
  <si>
    <t>238894617</t>
  </si>
  <si>
    <t>0,5*10 'Přepočtené koeficientem množství</t>
  </si>
  <si>
    <t>55</t>
  </si>
  <si>
    <t>1423201503</t>
  </si>
  <si>
    <t>56</t>
  </si>
  <si>
    <t>-412701579</t>
  </si>
  <si>
    <t>57</t>
  </si>
  <si>
    <t>-2006985236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</si>
</sst>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2" borderId="22" xfId="0" applyNumberFormat="1" applyFont="1" applyFill="1" applyBorder="1" applyAlignment="1" applyProtection="1">
      <alignment vertical="center"/>
      <protection locked="0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206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22015" TargetMode="External" /><Relationship Id="rId4" Type="http://schemas.openxmlformats.org/officeDocument/2006/relationships/hyperlink" Target="https://podminky.urs.cz/item/CS_URS_2024_01/741122016" TargetMode="External" /><Relationship Id="rId5" Type="http://schemas.openxmlformats.org/officeDocument/2006/relationships/hyperlink" Target="https://podminky.urs.cz/item/CS_URS_2024_01/741122031" TargetMode="External" /><Relationship Id="rId6" Type="http://schemas.openxmlformats.org/officeDocument/2006/relationships/hyperlink" Target="https://podminky.urs.cz/item/CS_URS_2024_01/741130001" TargetMode="External" /><Relationship Id="rId7" Type="http://schemas.openxmlformats.org/officeDocument/2006/relationships/hyperlink" Target="https://podminky.urs.cz/item/CS_URS_2024_01/741130004" TargetMode="External" /><Relationship Id="rId8" Type="http://schemas.openxmlformats.org/officeDocument/2006/relationships/hyperlink" Target="https://podminky.urs.cz/item/CS_URS_2024_01/741210001" TargetMode="External" /><Relationship Id="rId9" Type="http://schemas.openxmlformats.org/officeDocument/2006/relationships/hyperlink" Target="https://podminky.urs.cz/item/CS_URS_2024_01/741310101" TargetMode="External" /><Relationship Id="rId10" Type="http://schemas.openxmlformats.org/officeDocument/2006/relationships/hyperlink" Target="https://podminky.urs.cz/item/CS_URS_2024_01/741310121" TargetMode="External" /><Relationship Id="rId11" Type="http://schemas.openxmlformats.org/officeDocument/2006/relationships/hyperlink" Target="https://podminky.urs.cz/item/CS_URS_2024_01/741313002" TargetMode="External" /><Relationship Id="rId12" Type="http://schemas.openxmlformats.org/officeDocument/2006/relationships/hyperlink" Target="https://podminky.urs.cz/item/CS_URS_2024_01/741313004" TargetMode="External" /><Relationship Id="rId13" Type="http://schemas.openxmlformats.org/officeDocument/2006/relationships/hyperlink" Target="https://podminky.urs.cz/item/CS_URS_2024_01/741313005" TargetMode="External" /><Relationship Id="rId14" Type="http://schemas.openxmlformats.org/officeDocument/2006/relationships/hyperlink" Target="https://podminky.urs.cz/item/CS_URS_2024_01/741810001" TargetMode="External" /><Relationship Id="rId15" Type="http://schemas.openxmlformats.org/officeDocument/2006/relationships/hyperlink" Target="https://podminky.urs.cz/item/CS_URS_2024_01/998741101" TargetMode="External" /><Relationship Id="rId16" Type="http://schemas.openxmlformats.org/officeDocument/2006/relationships/hyperlink" Target="https://podminky.urs.cz/item/CS_URS_2024_01/469971111" TargetMode="External" /><Relationship Id="rId17" Type="http://schemas.openxmlformats.org/officeDocument/2006/relationships/hyperlink" Target="https://podminky.urs.cz/item/CS_URS_2024_01/469972111" TargetMode="External" /><Relationship Id="rId18" Type="http://schemas.openxmlformats.org/officeDocument/2006/relationships/hyperlink" Target="https://podminky.urs.cz/item/CS_URS_2024_01/469972121" TargetMode="External" /><Relationship Id="rId19" Type="http://schemas.openxmlformats.org/officeDocument/2006/relationships/hyperlink" Target="https://podminky.urs.cz/item/CS_URS_2024_01/HZS2231" TargetMode="External" /><Relationship Id="rId20" Type="http://schemas.openxmlformats.org/officeDocument/2006/relationships/hyperlink" Target="https://podminky.urs.cz/item/CS_URS_2024_01/HZS2232" TargetMode="External" /><Relationship Id="rId21" Type="http://schemas.openxmlformats.org/officeDocument/2006/relationships/hyperlink" Target="https://podminky.urs.cz/item/CS_URS_2024_01/HZS249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206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22015" TargetMode="External" /><Relationship Id="rId4" Type="http://schemas.openxmlformats.org/officeDocument/2006/relationships/hyperlink" Target="https://podminky.urs.cz/item/CS_URS_2024_01/741122016" TargetMode="External" /><Relationship Id="rId5" Type="http://schemas.openxmlformats.org/officeDocument/2006/relationships/hyperlink" Target="https://podminky.urs.cz/item/CS_URS_2024_01/741122031" TargetMode="External" /><Relationship Id="rId6" Type="http://schemas.openxmlformats.org/officeDocument/2006/relationships/hyperlink" Target="https://podminky.urs.cz/item/CS_URS_2024_01/741130001" TargetMode="External" /><Relationship Id="rId7" Type="http://schemas.openxmlformats.org/officeDocument/2006/relationships/hyperlink" Target="https://podminky.urs.cz/item/CS_URS_2024_01/741130003" TargetMode="External" /><Relationship Id="rId8" Type="http://schemas.openxmlformats.org/officeDocument/2006/relationships/hyperlink" Target="https://podminky.urs.cz/item/CS_URS_2024_01/741130006" TargetMode="External" /><Relationship Id="rId9" Type="http://schemas.openxmlformats.org/officeDocument/2006/relationships/hyperlink" Target="https://podminky.urs.cz/item/CS_URS_2024_01/741210002" TargetMode="External" /><Relationship Id="rId10" Type="http://schemas.openxmlformats.org/officeDocument/2006/relationships/hyperlink" Target="https://podminky.urs.cz/item/CS_URS_2024_01/741310101" TargetMode="External" /><Relationship Id="rId11" Type="http://schemas.openxmlformats.org/officeDocument/2006/relationships/hyperlink" Target="https://podminky.urs.cz/item/CS_URS_2024_01/741310121" TargetMode="External" /><Relationship Id="rId12" Type="http://schemas.openxmlformats.org/officeDocument/2006/relationships/hyperlink" Target="https://podminky.urs.cz/item/CS_URS_2024_01/741313002" TargetMode="External" /><Relationship Id="rId13" Type="http://schemas.openxmlformats.org/officeDocument/2006/relationships/hyperlink" Target="https://podminky.urs.cz/item/CS_URS_2024_01/741313005" TargetMode="External" /><Relationship Id="rId14" Type="http://schemas.openxmlformats.org/officeDocument/2006/relationships/hyperlink" Target="https://podminky.urs.cz/item/CS_URS_2024_01/741810002" TargetMode="External" /><Relationship Id="rId15" Type="http://schemas.openxmlformats.org/officeDocument/2006/relationships/hyperlink" Target="https://podminky.urs.cz/item/CS_URS_2024_01/998741101" TargetMode="External" /><Relationship Id="rId16" Type="http://schemas.openxmlformats.org/officeDocument/2006/relationships/hyperlink" Target="https://podminky.urs.cz/item/CS_URS_2024_01/469971111" TargetMode="External" /><Relationship Id="rId17" Type="http://schemas.openxmlformats.org/officeDocument/2006/relationships/hyperlink" Target="https://podminky.urs.cz/item/CS_URS_2024_01/469971121" TargetMode="External" /><Relationship Id="rId18" Type="http://schemas.openxmlformats.org/officeDocument/2006/relationships/hyperlink" Target="https://podminky.urs.cz/item/CS_URS_2024_01/469972111" TargetMode="External" /><Relationship Id="rId19" Type="http://schemas.openxmlformats.org/officeDocument/2006/relationships/hyperlink" Target="https://podminky.urs.cz/item/CS_URS_2024_01/469972121" TargetMode="External" /><Relationship Id="rId20" Type="http://schemas.openxmlformats.org/officeDocument/2006/relationships/hyperlink" Target="https://podminky.urs.cz/item/CS_URS_2024_01/HZS2231" TargetMode="External" /><Relationship Id="rId21" Type="http://schemas.openxmlformats.org/officeDocument/2006/relationships/hyperlink" Target="https://podminky.urs.cz/item/CS_URS_2024_01/HZS2232" TargetMode="External" /><Relationship Id="rId22" Type="http://schemas.openxmlformats.org/officeDocument/2006/relationships/hyperlink" Target="https://podminky.urs.cz/item/CS_URS_2024_01/HZS249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206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22015" TargetMode="External" /><Relationship Id="rId4" Type="http://schemas.openxmlformats.org/officeDocument/2006/relationships/hyperlink" Target="https://podminky.urs.cz/item/CS_URS_2024_01/741122016" TargetMode="External" /><Relationship Id="rId5" Type="http://schemas.openxmlformats.org/officeDocument/2006/relationships/hyperlink" Target="https://podminky.urs.cz/item/CS_URS_2024_01/741122031" TargetMode="External" /><Relationship Id="rId6" Type="http://schemas.openxmlformats.org/officeDocument/2006/relationships/hyperlink" Target="https://podminky.urs.cz/item/CS_URS_2024_01/741130001" TargetMode="External" /><Relationship Id="rId7" Type="http://schemas.openxmlformats.org/officeDocument/2006/relationships/hyperlink" Target="https://podminky.urs.cz/item/CS_URS_2024_01/741130003" TargetMode="External" /><Relationship Id="rId8" Type="http://schemas.openxmlformats.org/officeDocument/2006/relationships/hyperlink" Target="https://podminky.urs.cz/item/CS_URS_2024_01/741130005" TargetMode="External" /><Relationship Id="rId9" Type="http://schemas.openxmlformats.org/officeDocument/2006/relationships/hyperlink" Target="https://podminky.urs.cz/item/CS_URS_2024_01/741130006" TargetMode="External" /><Relationship Id="rId10" Type="http://schemas.openxmlformats.org/officeDocument/2006/relationships/hyperlink" Target="https://podminky.urs.cz/item/CS_URS_2024_01/741210002" TargetMode="External" /><Relationship Id="rId11" Type="http://schemas.openxmlformats.org/officeDocument/2006/relationships/hyperlink" Target="https://podminky.urs.cz/item/CS_URS_2024_01/741310101" TargetMode="External" /><Relationship Id="rId12" Type="http://schemas.openxmlformats.org/officeDocument/2006/relationships/hyperlink" Target="https://podminky.urs.cz/item/CS_URS_2024_01/741310121" TargetMode="External" /><Relationship Id="rId13" Type="http://schemas.openxmlformats.org/officeDocument/2006/relationships/hyperlink" Target="https://podminky.urs.cz/item/CS_URS_2024_01/741310122" TargetMode="External" /><Relationship Id="rId14" Type="http://schemas.openxmlformats.org/officeDocument/2006/relationships/hyperlink" Target="https://podminky.urs.cz/item/CS_URS_2024_01/741310125" TargetMode="External" /><Relationship Id="rId15" Type="http://schemas.openxmlformats.org/officeDocument/2006/relationships/hyperlink" Target="https://podminky.urs.cz/item/CS_URS_2024_01/741313002" TargetMode="External" /><Relationship Id="rId16" Type="http://schemas.openxmlformats.org/officeDocument/2006/relationships/hyperlink" Target="https://podminky.urs.cz/item/CS_URS_2024_01/741313004" TargetMode="External" /><Relationship Id="rId17" Type="http://schemas.openxmlformats.org/officeDocument/2006/relationships/hyperlink" Target="https://podminky.urs.cz/item/CS_URS_2024_01/741313005" TargetMode="External" /><Relationship Id="rId18" Type="http://schemas.openxmlformats.org/officeDocument/2006/relationships/hyperlink" Target="https://podminky.urs.cz/item/CS_URS_2024_01/741810002" TargetMode="External" /><Relationship Id="rId19" Type="http://schemas.openxmlformats.org/officeDocument/2006/relationships/hyperlink" Target="https://podminky.urs.cz/item/CS_URS_2024_01/998741102" TargetMode="External" /><Relationship Id="rId20" Type="http://schemas.openxmlformats.org/officeDocument/2006/relationships/hyperlink" Target="https://podminky.urs.cz/item/CS_URS_2024_01/469971111" TargetMode="External" /><Relationship Id="rId21" Type="http://schemas.openxmlformats.org/officeDocument/2006/relationships/hyperlink" Target="https://podminky.urs.cz/item/CS_URS_2024_01/469971121" TargetMode="External" /><Relationship Id="rId22" Type="http://schemas.openxmlformats.org/officeDocument/2006/relationships/hyperlink" Target="https://podminky.urs.cz/item/CS_URS_2024_01/469972111" TargetMode="External" /><Relationship Id="rId23" Type="http://schemas.openxmlformats.org/officeDocument/2006/relationships/hyperlink" Target="https://podminky.urs.cz/item/CS_URS_2024_01/469972121" TargetMode="External" /><Relationship Id="rId24" Type="http://schemas.openxmlformats.org/officeDocument/2006/relationships/hyperlink" Target="https://podminky.urs.cz/item/CS_URS_2024_01/HZS2231" TargetMode="External" /><Relationship Id="rId25" Type="http://schemas.openxmlformats.org/officeDocument/2006/relationships/hyperlink" Target="https://podminky.urs.cz/item/CS_URS_2024_01/HZS2232" TargetMode="External" /><Relationship Id="rId26" Type="http://schemas.openxmlformats.org/officeDocument/2006/relationships/hyperlink" Target="https://podminky.urs.cz/item/CS_URS_2024_01/HZS2491" TargetMode="External" /><Relationship Id="rId27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2441A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elektroinstalace ve škole Jana Palacha, 1., 2., 3.nadzemní podlaží budovy J.Palacha 932/20, k.ú. Karlovy Vary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7. 5. 2024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Klimešová Miroslava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'D14a - 1.np'!J30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'D14a - 1.np'!P122</f>
        <v>0</v>
      </c>
      <c r="AV95" s="127">
        <f>'D14a - 1.np'!J33</f>
        <v>0</v>
      </c>
      <c r="AW95" s="127">
        <f>'D14a - 1.np'!J34</f>
        <v>0</v>
      </c>
      <c r="AX95" s="127">
        <f>'D14a - 1.np'!J35</f>
        <v>0</v>
      </c>
      <c r="AY95" s="127">
        <f>'D14a - 1.np'!J36</f>
        <v>0</v>
      </c>
      <c r="AZ95" s="127">
        <f>'D14a - 1.np'!F33</f>
        <v>0</v>
      </c>
      <c r="BA95" s="127">
        <f>'D14a - 1.np'!F34</f>
        <v>0</v>
      </c>
      <c r="BB95" s="127">
        <f>'D14a - 1.np'!F35</f>
        <v>0</v>
      </c>
      <c r="BC95" s="127">
        <f>'D14a - 1.np'!F36</f>
        <v>0</v>
      </c>
      <c r="BD95" s="129">
        <f>'D14a - 1.np'!F37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'D14b - 2.np'!J30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'D14b - 2.np'!P122</f>
        <v>0</v>
      </c>
      <c r="AV96" s="127">
        <f>'D14b - 2.np'!J33</f>
        <v>0</v>
      </c>
      <c r="AW96" s="127">
        <f>'D14b - 2.np'!J34</f>
        <v>0</v>
      </c>
      <c r="AX96" s="127">
        <f>'D14b - 2.np'!J35</f>
        <v>0</v>
      </c>
      <c r="AY96" s="127">
        <f>'D14b - 2.np'!J36</f>
        <v>0</v>
      </c>
      <c r="AZ96" s="127">
        <f>'D14b - 2.np'!F33</f>
        <v>0</v>
      </c>
      <c r="BA96" s="127">
        <f>'D14b - 2.np'!F34</f>
        <v>0</v>
      </c>
      <c r="BB96" s="127">
        <f>'D14b - 2.np'!F35</f>
        <v>0</v>
      </c>
      <c r="BC96" s="127">
        <f>'D14b - 2.np'!F36</f>
        <v>0</v>
      </c>
      <c r="BD96" s="129">
        <f>'D14b - 2.np'!F37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'D14c - 3.np'!J30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31">
        <v>0</v>
      </c>
      <c r="AT97" s="132">
        <f>ROUND(SUM(AV97:AW97),2)</f>
        <v>0</v>
      </c>
      <c r="AU97" s="133">
        <f>'D14c - 3.np'!P122</f>
        <v>0</v>
      </c>
      <c r="AV97" s="132">
        <f>'D14c - 3.np'!J33</f>
        <v>0</v>
      </c>
      <c r="AW97" s="132">
        <f>'D14c - 3.np'!J34</f>
        <v>0</v>
      </c>
      <c r="AX97" s="132">
        <f>'D14c - 3.np'!J35</f>
        <v>0</v>
      </c>
      <c r="AY97" s="132">
        <f>'D14c - 3.np'!J36</f>
        <v>0</v>
      </c>
      <c r="AZ97" s="132">
        <f>'D14c - 3.np'!F33</f>
        <v>0</v>
      </c>
      <c r="BA97" s="132">
        <f>'D14c - 3.np'!F34</f>
        <v>0</v>
      </c>
      <c r="BB97" s="132">
        <f>'D14c - 3.np'!F35</f>
        <v>0</v>
      </c>
      <c r="BC97" s="132">
        <f>'D14c - 3.np'!F36</f>
        <v>0</v>
      </c>
      <c r="BD97" s="134">
        <f>'D14c - 3.np'!F37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iwTmQUxtNB1gDdV5Twd2pFOd+3t7Vzg9lyZWOk8XVlo+4OagJljYVWqf/O8yKcipuhxYMkgOCqiXKRZMyj9v1Q==" hashValue="ZRp6OCsX3bm2Ppg9OXXEXqo1DK0j3DvS8vT8zXsxD5cccSZmQU3CwLvdRkHByLaQyeX/ycPo6uSZ1M5s4foYb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14a - 1.np'!C2" display="/"/>
    <hyperlink ref="A96" location="'D14b - 2.np'!C2" display="/"/>
    <hyperlink ref="A97" location="'D14c - 3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 1., 2., 3.nadzemní podlaží budovy J.Palacha 932/20, k.ú. Karlovy Vary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ROUND((ROUND((SUM(BE122:BE197)),  2) + SUM(BE199:BE204)), 2)</f>
        <v>0</v>
      </c>
      <c r="G33" s="37"/>
      <c r="H33" s="37"/>
      <c r="I33" s="154">
        <v>0.20999999999999999</v>
      </c>
      <c r="J33" s="153">
        <f>ROUND((ROUND(((SUM(BE122:BE197))*I33),  2) + (SUM(BE199:BE204)*I33)),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ROUND((ROUND((SUM(BF122:BF197)),  2) + SUM(BF199:BF204)), 2)</f>
        <v>0</v>
      </c>
      <c r="G34" s="37"/>
      <c r="H34" s="37"/>
      <c r="I34" s="154">
        <v>0.12</v>
      </c>
      <c r="J34" s="153">
        <f>ROUND((ROUND(((SUM(BF122:BF197))*I34),  2) + (SUM(BF199:BF204)*I34)),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ROUND((ROUND((SUM(BG122:BG197)),  2) + SUM(BG199:BG204)),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ROUND((ROUND((SUM(BH122:BH197)),  2) + SUM(BH199:BH204)),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ROUND((ROUND((SUM(BI122:BI197)),  2) + SUM(BI199:BI204)),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 1., 2., 3.nadzemní podlaží budovy J.Palacha 932/20, k.ú. Karlovy Vary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D14a - 1.np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102</v>
      </c>
      <c r="E99" s="181"/>
      <c r="F99" s="181"/>
      <c r="G99" s="181"/>
      <c r="H99" s="181"/>
      <c r="I99" s="181"/>
      <c r="J99" s="182">
        <f>J182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J183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104</v>
      </c>
      <c r="E101" s="181"/>
      <c r="F101" s="181"/>
      <c r="G101" s="181"/>
      <c r="H101" s="181"/>
      <c r="I101" s="181"/>
      <c r="J101" s="182">
        <f>J191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105</v>
      </c>
      <c r="E102" s="179"/>
      <c r="F102" s="179"/>
      <c r="G102" s="179"/>
      <c r="H102" s="179"/>
      <c r="I102" s="179"/>
      <c r="J102" s="191">
        <f>J198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 1., 2., 3.nadzemní podlaží budovy J.Palacha 932/20, k.ú. Karlovy Vary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D14a - 1.np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107</v>
      </c>
      <c r="D121" s="195" t="s">
        <v>60</v>
      </c>
      <c r="E121" s="195" t="s">
        <v>56</v>
      </c>
      <c r="F121" s="195" t="s">
        <v>57</v>
      </c>
      <c r="G121" s="195" t="s">
        <v>108</v>
      </c>
      <c r="H121" s="195" t="s">
        <v>109</v>
      </c>
      <c r="I121" s="195" t="s">
        <v>110</v>
      </c>
      <c r="J121" s="195" t="s">
        <v>97</v>
      </c>
      <c r="K121" s="196" t="s">
        <v>111</v>
      </c>
      <c r="L121" s="197"/>
      <c r="M121" s="99" t="s">
        <v>1</v>
      </c>
      <c r="N121" s="100" t="s">
        <v>39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P123+P182+P191+P198</f>
        <v>0</v>
      </c>
      <c r="Q122" s="103"/>
      <c r="R122" s="200">
        <f>R123+R182+R191+R198</f>
        <v>0.026477500000000001</v>
      </c>
      <c r="S122" s="103"/>
      <c r="T122" s="201">
        <f>T123+T182+T191+T198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99</v>
      </c>
      <c r="BK122" s="202">
        <f>BK123+BK182+BK191+BK198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119</v>
      </c>
      <c r="F123" s="206" t="s">
        <v>120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0.026477500000000001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121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122</v>
      </c>
      <c r="F124" s="216" t="s">
        <v>123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SUM(P125:P181)</f>
        <v>0</v>
      </c>
      <c r="Q124" s="210"/>
      <c r="R124" s="211">
        <f>SUM(R125:R181)</f>
        <v>0.026477500000000001</v>
      </c>
      <c r="S124" s="210"/>
      <c r="T124" s="212">
        <f>SUM(T125:T181)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121</v>
      </c>
      <c r="BK124" s="215">
        <f>SUM(BK125:BK181)</f>
        <v>0</v>
      </c>
    </row>
    <row r="125" s="2" customFormat="1" ht="49.05" customHeight="1">
      <c r="A125" s="37"/>
      <c r="B125" s="38"/>
      <c r="C125" s="218" t="s">
        <v>83</v>
      </c>
      <c r="D125" s="218" t="s">
        <v>124</v>
      </c>
      <c r="E125" s="219" t="s">
        <v>125</v>
      </c>
      <c r="F125" s="220" t="s">
        <v>126</v>
      </c>
      <c r="G125" s="221" t="s">
        <v>127</v>
      </c>
      <c r="H125" s="222">
        <v>16</v>
      </c>
      <c r="I125" s="223"/>
      <c r="J125" s="224">
        <f>ROUND(I125*H125,2)</f>
        <v>0</v>
      </c>
      <c r="K125" s="220" t="s">
        <v>128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129</v>
      </c>
      <c r="AT125" s="229" t="s">
        <v>124</v>
      </c>
      <c r="AU125" s="229" t="s">
        <v>85</v>
      </c>
      <c r="AY125" s="16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129</v>
      </c>
      <c r="BM125" s="229" t="s">
        <v>130</v>
      </c>
    </row>
    <row r="126" s="2" customFormat="1">
      <c r="A126" s="37"/>
      <c r="B126" s="38"/>
      <c r="C126" s="39"/>
      <c r="D126" s="231" t="s">
        <v>131</v>
      </c>
      <c r="E126" s="39"/>
      <c r="F126" s="232" t="s">
        <v>132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85</v>
      </c>
    </row>
    <row r="127" s="2" customFormat="1" ht="21.75" customHeight="1">
      <c r="A127" s="37"/>
      <c r="B127" s="38"/>
      <c r="C127" s="236" t="s">
        <v>85</v>
      </c>
      <c r="D127" s="236" t="s">
        <v>133</v>
      </c>
      <c r="E127" s="237" t="s">
        <v>134</v>
      </c>
      <c r="F127" s="238" t="s">
        <v>135</v>
      </c>
      <c r="G127" s="239" t="s">
        <v>127</v>
      </c>
      <c r="H127" s="240">
        <v>16</v>
      </c>
      <c r="I127" s="241"/>
      <c r="J127" s="242">
        <f>ROUND(I127*H127,2)</f>
        <v>0</v>
      </c>
      <c r="K127" s="238" t="s">
        <v>128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4.0000000000000003E-05</v>
      </c>
      <c r="R127" s="227">
        <f>Q127*H127</f>
        <v>0.00064000000000000005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136</v>
      </c>
      <c r="AT127" s="229" t="s">
        <v>133</v>
      </c>
      <c r="AU127" s="229" t="s">
        <v>85</v>
      </c>
      <c r="AY127" s="16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129</v>
      </c>
      <c r="BM127" s="229" t="s">
        <v>137</v>
      </c>
    </row>
    <row r="128" s="2" customFormat="1" ht="55.5" customHeight="1">
      <c r="A128" s="37"/>
      <c r="B128" s="38"/>
      <c r="C128" s="218" t="s">
        <v>138</v>
      </c>
      <c r="D128" s="218" t="s">
        <v>124</v>
      </c>
      <c r="E128" s="219" t="s">
        <v>139</v>
      </c>
      <c r="F128" s="220" t="s">
        <v>140</v>
      </c>
      <c r="G128" s="221" t="s">
        <v>127</v>
      </c>
      <c r="H128" s="222">
        <v>7</v>
      </c>
      <c r="I128" s="223"/>
      <c r="J128" s="224">
        <f>ROUND(I128*H128,2)</f>
        <v>0</v>
      </c>
      <c r="K128" s="220" t="s">
        <v>128</v>
      </c>
      <c r="L128" s="43"/>
      <c r="M128" s="225" t="s">
        <v>1</v>
      </c>
      <c r="N128" s="226" t="s">
        <v>40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129</v>
      </c>
      <c r="AT128" s="229" t="s">
        <v>124</v>
      </c>
      <c r="AU128" s="229" t="s">
        <v>85</v>
      </c>
      <c r="AY128" s="16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83</v>
      </c>
      <c r="BK128" s="230">
        <f>ROUND(I128*H128,2)</f>
        <v>0</v>
      </c>
      <c r="BL128" s="16" t="s">
        <v>129</v>
      </c>
      <c r="BM128" s="229" t="s">
        <v>141</v>
      </c>
    </row>
    <row r="129" s="2" customFormat="1">
      <c r="A129" s="37"/>
      <c r="B129" s="38"/>
      <c r="C129" s="39"/>
      <c r="D129" s="231" t="s">
        <v>131</v>
      </c>
      <c r="E129" s="39"/>
      <c r="F129" s="232" t="s">
        <v>142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85</v>
      </c>
    </row>
    <row r="130" s="2" customFormat="1" ht="24.15" customHeight="1">
      <c r="A130" s="37"/>
      <c r="B130" s="38"/>
      <c r="C130" s="236" t="s">
        <v>143</v>
      </c>
      <c r="D130" s="236" t="s">
        <v>133</v>
      </c>
      <c r="E130" s="237" t="s">
        <v>144</v>
      </c>
      <c r="F130" s="238" t="s">
        <v>145</v>
      </c>
      <c r="G130" s="239" t="s">
        <v>127</v>
      </c>
      <c r="H130" s="240">
        <v>7</v>
      </c>
      <c r="I130" s="241"/>
      <c r="J130" s="242">
        <f>ROUND(I130*H130,2)</f>
        <v>0</v>
      </c>
      <c r="K130" s="238" t="s">
        <v>128</v>
      </c>
      <c r="L130" s="243"/>
      <c r="M130" s="244" t="s">
        <v>1</v>
      </c>
      <c r="N130" s="245" t="s">
        <v>40</v>
      </c>
      <c r="O130" s="90"/>
      <c r="P130" s="227">
        <f>O130*H130</f>
        <v>0</v>
      </c>
      <c r="Q130" s="227">
        <v>9.0000000000000006E-05</v>
      </c>
      <c r="R130" s="227">
        <f>Q130*H130</f>
        <v>0.00063000000000000003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136</v>
      </c>
      <c r="AT130" s="229" t="s">
        <v>133</v>
      </c>
      <c r="AU130" s="229" t="s">
        <v>85</v>
      </c>
      <c r="AY130" s="16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83</v>
      </c>
      <c r="BK130" s="230">
        <f>ROUND(I130*H130,2)</f>
        <v>0</v>
      </c>
      <c r="BL130" s="16" t="s">
        <v>129</v>
      </c>
      <c r="BM130" s="229" t="s">
        <v>146</v>
      </c>
    </row>
    <row r="131" s="2" customFormat="1" ht="37.8" customHeight="1">
      <c r="A131" s="37"/>
      <c r="B131" s="38"/>
      <c r="C131" s="218" t="s">
        <v>147</v>
      </c>
      <c r="D131" s="218" t="s">
        <v>124</v>
      </c>
      <c r="E131" s="219" t="s">
        <v>148</v>
      </c>
      <c r="F131" s="220" t="s">
        <v>149</v>
      </c>
      <c r="G131" s="221" t="s">
        <v>150</v>
      </c>
      <c r="H131" s="222">
        <v>75</v>
      </c>
      <c r="I131" s="223"/>
      <c r="J131" s="224">
        <f>ROUND(I131*H131,2)</f>
        <v>0</v>
      </c>
      <c r="K131" s="220" t="s">
        <v>128</v>
      </c>
      <c r="L131" s="43"/>
      <c r="M131" s="225" t="s">
        <v>1</v>
      </c>
      <c r="N131" s="226" t="s">
        <v>40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129</v>
      </c>
      <c r="AT131" s="229" t="s">
        <v>124</v>
      </c>
      <c r="AU131" s="229" t="s">
        <v>85</v>
      </c>
      <c r="AY131" s="16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129</v>
      </c>
      <c r="BM131" s="229" t="s">
        <v>151</v>
      </c>
    </row>
    <row r="132" s="2" customFormat="1">
      <c r="A132" s="37"/>
      <c r="B132" s="38"/>
      <c r="C132" s="39"/>
      <c r="D132" s="231" t="s">
        <v>131</v>
      </c>
      <c r="E132" s="39"/>
      <c r="F132" s="232" t="s">
        <v>152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85</v>
      </c>
    </row>
    <row r="133" s="2" customFormat="1" ht="24.15" customHeight="1">
      <c r="A133" s="37"/>
      <c r="B133" s="38"/>
      <c r="C133" s="236" t="s">
        <v>153</v>
      </c>
      <c r="D133" s="236" t="s">
        <v>133</v>
      </c>
      <c r="E133" s="237" t="s">
        <v>154</v>
      </c>
      <c r="F133" s="238" t="s">
        <v>155</v>
      </c>
      <c r="G133" s="239" t="s">
        <v>150</v>
      </c>
      <c r="H133" s="240">
        <v>86.25</v>
      </c>
      <c r="I133" s="241"/>
      <c r="J133" s="242">
        <f>ROUND(I133*H133,2)</f>
        <v>0</v>
      </c>
      <c r="K133" s="238" t="s">
        <v>128</v>
      </c>
      <c r="L133" s="243"/>
      <c r="M133" s="244" t="s">
        <v>1</v>
      </c>
      <c r="N133" s="245" t="s">
        <v>40</v>
      </c>
      <c r="O133" s="90"/>
      <c r="P133" s="227">
        <f>O133*H133</f>
        <v>0</v>
      </c>
      <c r="Q133" s="227">
        <v>0.00012</v>
      </c>
      <c r="R133" s="227">
        <f>Q133*H133</f>
        <v>0.01035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136</v>
      </c>
      <c r="AT133" s="229" t="s">
        <v>133</v>
      </c>
      <c r="AU133" s="229" t="s">
        <v>85</v>
      </c>
      <c r="AY133" s="16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83</v>
      </c>
      <c r="BK133" s="230">
        <f>ROUND(I133*H133,2)</f>
        <v>0</v>
      </c>
      <c r="BL133" s="16" t="s">
        <v>129</v>
      </c>
      <c r="BM133" s="229" t="s">
        <v>156</v>
      </c>
    </row>
    <row r="134" s="13" customFormat="1">
      <c r="A134" s="13"/>
      <c r="B134" s="246"/>
      <c r="C134" s="247"/>
      <c r="D134" s="248" t="s">
        <v>157</v>
      </c>
      <c r="E134" s="249" t="s">
        <v>1</v>
      </c>
      <c r="F134" s="250" t="s">
        <v>158</v>
      </c>
      <c r="G134" s="247"/>
      <c r="H134" s="251">
        <v>65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157</v>
      </c>
      <c r="AU134" s="257" t="s">
        <v>85</v>
      </c>
      <c r="AV134" s="13" t="s">
        <v>85</v>
      </c>
      <c r="AW134" s="13" t="s">
        <v>30</v>
      </c>
      <c r="AX134" s="13" t="s">
        <v>75</v>
      </c>
      <c r="AY134" s="257" t="s">
        <v>121</v>
      </c>
    </row>
    <row r="135" s="13" customFormat="1">
      <c r="A135" s="13"/>
      <c r="B135" s="246"/>
      <c r="C135" s="247"/>
      <c r="D135" s="248" t="s">
        <v>157</v>
      </c>
      <c r="E135" s="249" t="s">
        <v>1</v>
      </c>
      <c r="F135" s="250" t="s">
        <v>159</v>
      </c>
      <c r="G135" s="247"/>
      <c r="H135" s="251">
        <v>10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157</v>
      </c>
      <c r="AU135" s="257" t="s">
        <v>85</v>
      </c>
      <c r="AV135" s="13" t="s">
        <v>85</v>
      </c>
      <c r="AW135" s="13" t="s">
        <v>30</v>
      </c>
      <c r="AX135" s="13" t="s">
        <v>75</v>
      </c>
      <c r="AY135" s="257" t="s">
        <v>121</v>
      </c>
    </row>
    <row r="136" s="14" customFormat="1">
      <c r="A136" s="14"/>
      <c r="B136" s="258"/>
      <c r="C136" s="259"/>
      <c r="D136" s="248" t="s">
        <v>157</v>
      </c>
      <c r="E136" s="260" t="s">
        <v>1</v>
      </c>
      <c r="F136" s="261" t="s">
        <v>160</v>
      </c>
      <c r="G136" s="259"/>
      <c r="H136" s="262">
        <v>75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8" t="s">
        <v>157</v>
      </c>
      <c r="AU136" s="268" t="s">
        <v>85</v>
      </c>
      <c r="AV136" s="14" t="s">
        <v>143</v>
      </c>
      <c r="AW136" s="14" t="s">
        <v>30</v>
      </c>
      <c r="AX136" s="14" t="s">
        <v>83</v>
      </c>
      <c r="AY136" s="268" t="s">
        <v>121</v>
      </c>
    </row>
    <row r="137" s="13" customFormat="1">
      <c r="A137" s="13"/>
      <c r="B137" s="246"/>
      <c r="C137" s="247"/>
      <c r="D137" s="248" t="s">
        <v>157</v>
      </c>
      <c r="E137" s="247"/>
      <c r="F137" s="250" t="s">
        <v>161</v>
      </c>
      <c r="G137" s="247"/>
      <c r="H137" s="251">
        <v>86.25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157</v>
      </c>
      <c r="AU137" s="257" t="s">
        <v>85</v>
      </c>
      <c r="AV137" s="13" t="s">
        <v>85</v>
      </c>
      <c r="AW137" s="13" t="s">
        <v>4</v>
      </c>
      <c r="AX137" s="13" t="s">
        <v>83</v>
      </c>
      <c r="AY137" s="257" t="s">
        <v>121</v>
      </c>
    </row>
    <row r="138" s="2" customFormat="1" ht="37.8" customHeight="1">
      <c r="A138" s="37"/>
      <c r="B138" s="38"/>
      <c r="C138" s="218" t="s">
        <v>162</v>
      </c>
      <c r="D138" s="218" t="s">
        <v>124</v>
      </c>
      <c r="E138" s="219" t="s">
        <v>163</v>
      </c>
      <c r="F138" s="220" t="s">
        <v>164</v>
      </c>
      <c r="G138" s="221" t="s">
        <v>150</v>
      </c>
      <c r="H138" s="222">
        <v>65</v>
      </c>
      <c r="I138" s="223"/>
      <c r="J138" s="224">
        <f>ROUND(I138*H138,2)</f>
        <v>0</v>
      </c>
      <c r="K138" s="220" t="s">
        <v>128</v>
      </c>
      <c r="L138" s="43"/>
      <c r="M138" s="225" t="s">
        <v>1</v>
      </c>
      <c r="N138" s="226" t="s">
        <v>40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129</v>
      </c>
      <c r="AT138" s="229" t="s">
        <v>124</v>
      </c>
      <c r="AU138" s="229" t="s">
        <v>85</v>
      </c>
      <c r="AY138" s="16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129</v>
      </c>
      <c r="BM138" s="229" t="s">
        <v>165</v>
      </c>
    </row>
    <row r="139" s="2" customFormat="1">
      <c r="A139" s="37"/>
      <c r="B139" s="38"/>
      <c r="C139" s="39"/>
      <c r="D139" s="231" t="s">
        <v>131</v>
      </c>
      <c r="E139" s="39"/>
      <c r="F139" s="232" t="s">
        <v>166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85</v>
      </c>
    </row>
    <row r="140" s="2" customFormat="1" ht="24.15" customHeight="1">
      <c r="A140" s="37"/>
      <c r="B140" s="38"/>
      <c r="C140" s="236" t="s">
        <v>167</v>
      </c>
      <c r="D140" s="236" t="s">
        <v>133</v>
      </c>
      <c r="E140" s="237" t="s">
        <v>168</v>
      </c>
      <c r="F140" s="238" t="s">
        <v>169</v>
      </c>
      <c r="G140" s="239" t="s">
        <v>150</v>
      </c>
      <c r="H140" s="240">
        <v>74.75</v>
      </c>
      <c r="I140" s="241"/>
      <c r="J140" s="242">
        <f>ROUND(I140*H140,2)</f>
        <v>0</v>
      </c>
      <c r="K140" s="238" t="s">
        <v>128</v>
      </c>
      <c r="L140" s="243"/>
      <c r="M140" s="244" t="s">
        <v>1</v>
      </c>
      <c r="N140" s="245" t="s">
        <v>40</v>
      </c>
      <c r="O140" s="90"/>
      <c r="P140" s="227">
        <f>O140*H140</f>
        <v>0</v>
      </c>
      <c r="Q140" s="227">
        <v>0.00017000000000000001</v>
      </c>
      <c r="R140" s="227">
        <f>Q140*H140</f>
        <v>0.0127075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136</v>
      </c>
      <c r="AT140" s="229" t="s">
        <v>133</v>
      </c>
      <c r="AU140" s="229" t="s">
        <v>85</v>
      </c>
      <c r="AY140" s="16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83</v>
      </c>
      <c r="BK140" s="230">
        <f>ROUND(I140*H140,2)</f>
        <v>0</v>
      </c>
      <c r="BL140" s="16" t="s">
        <v>129</v>
      </c>
      <c r="BM140" s="229" t="s">
        <v>170</v>
      </c>
    </row>
    <row r="141" s="13" customFormat="1">
      <c r="A141" s="13"/>
      <c r="B141" s="246"/>
      <c r="C141" s="247"/>
      <c r="D141" s="248" t="s">
        <v>157</v>
      </c>
      <c r="E141" s="247"/>
      <c r="F141" s="250" t="s">
        <v>171</v>
      </c>
      <c r="G141" s="247"/>
      <c r="H141" s="251">
        <v>74.75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157</v>
      </c>
      <c r="AU141" s="257" t="s">
        <v>85</v>
      </c>
      <c r="AV141" s="13" t="s">
        <v>85</v>
      </c>
      <c r="AW141" s="13" t="s">
        <v>4</v>
      </c>
      <c r="AX141" s="13" t="s">
        <v>83</v>
      </c>
      <c r="AY141" s="257" t="s">
        <v>121</v>
      </c>
    </row>
    <row r="142" s="2" customFormat="1" ht="37.8" customHeight="1">
      <c r="A142" s="37"/>
      <c r="B142" s="38"/>
      <c r="C142" s="218" t="s">
        <v>172</v>
      </c>
      <c r="D142" s="218" t="s">
        <v>124</v>
      </c>
      <c r="E142" s="219" t="s">
        <v>173</v>
      </c>
      <c r="F142" s="220" t="s">
        <v>174</v>
      </c>
      <c r="G142" s="221" t="s">
        <v>150</v>
      </c>
      <c r="H142" s="222">
        <v>5</v>
      </c>
      <c r="I142" s="223"/>
      <c r="J142" s="224">
        <f>ROUND(I142*H142,2)</f>
        <v>0</v>
      </c>
      <c r="K142" s="220" t="s">
        <v>128</v>
      </c>
      <c r="L142" s="43"/>
      <c r="M142" s="225" t="s">
        <v>1</v>
      </c>
      <c r="N142" s="226" t="s">
        <v>40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129</v>
      </c>
      <c r="AT142" s="229" t="s">
        <v>124</v>
      </c>
      <c r="AU142" s="229" t="s">
        <v>85</v>
      </c>
      <c r="AY142" s="16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83</v>
      </c>
      <c r="BK142" s="230">
        <f>ROUND(I142*H142,2)</f>
        <v>0</v>
      </c>
      <c r="BL142" s="16" t="s">
        <v>129</v>
      </c>
      <c r="BM142" s="229" t="s">
        <v>175</v>
      </c>
    </row>
    <row r="143" s="2" customFormat="1">
      <c r="A143" s="37"/>
      <c r="B143" s="38"/>
      <c r="C143" s="39"/>
      <c r="D143" s="231" t="s">
        <v>131</v>
      </c>
      <c r="E143" s="39"/>
      <c r="F143" s="232" t="s">
        <v>176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85</v>
      </c>
    </row>
    <row r="144" s="2" customFormat="1" ht="24.15" customHeight="1">
      <c r="A144" s="37"/>
      <c r="B144" s="38"/>
      <c r="C144" s="236" t="s">
        <v>177</v>
      </c>
      <c r="D144" s="236" t="s">
        <v>133</v>
      </c>
      <c r="E144" s="237" t="s">
        <v>178</v>
      </c>
      <c r="F144" s="238" t="s">
        <v>179</v>
      </c>
      <c r="G144" s="239" t="s">
        <v>150</v>
      </c>
      <c r="H144" s="240">
        <v>5.75</v>
      </c>
      <c r="I144" s="241"/>
      <c r="J144" s="242">
        <f>ROUND(I144*H144,2)</f>
        <v>0</v>
      </c>
      <c r="K144" s="238" t="s">
        <v>128</v>
      </c>
      <c r="L144" s="243"/>
      <c r="M144" s="244" t="s">
        <v>1</v>
      </c>
      <c r="N144" s="245" t="s">
        <v>40</v>
      </c>
      <c r="O144" s="90"/>
      <c r="P144" s="227">
        <f>O144*H144</f>
        <v>0</v>
      </c>
      <c r="Q144" s="227">
        <v>0.00016000000000000001</v>
      </c>
      <c r="R144" s="227">
        <f>Q144*H144</f>
        <v>0.00092000000000000003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136</v>
      </c>
      <c r="AT144" s="229" t="s">
        <v>133</v>
      </c>
      <c r="AU144" s="229" t="s">
        <v>85</v>
      </c>
      <c r="AY144" s="16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83</v>
      </c>
      <c r="BK144" s="230">
        <f>ROUND(I144*H144,2)</f>
        <v>0</v>
      </c>
      <c r="BL144" s="16" t="s">
        <v>129</v>
      </c>
      <c r="BM144" s="229" t="s">
        <v>180</v>
      </c>
    </row>
    <row r="145" s="13" customFormat="1">
      <c r="A145" s="13"/>
      <c r="B145" s="246"/>
      <c r="C145" s="247"/>
      <c r="D145" s="248" t="s">
        <v>157</v>
      </c>
      <c r="E145" s="247"/>
      <c r="F145" s="250" t="s">
        <v>181</v>
      </c>
      <c r="G145" s="247"/>
      <c r="H145" s="251">
        <v>5.75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157</v>
      </c>
      <c r="AU145" s="257" t="s">
        <v>85</v>
      </c>
      <c r="AV145" s="13" t="s">
        <v>85</v>
      </c>
      <c r="AW145" s="13" t="s">
        <v>4</v>
      </c>
      <c r="AX145" s="13" t="s">
        <v>83</v>
      </c>
      <c r="AY145" s="257" t="s">
        <v>121</v>
      </c>
    </row>
    <row r="146" s="2" customFormat="1" ht="33" customHeight="1">
      <c r="A146" s="37"/>
      <c r="B146" s="38"/>
      <c r="C146" s="218" t="s">
        <v>182</v>
      </c>
      <c r="D146" s="218" t="s">
        <v>124</v>
      </c>
      <c r="E146" s="219" t="s">
        <v>183</v>
      </c>
      <c r="F146" s="220" t="s">
        <v>184</v>
      </c>
      <c r="G146" s="221" t="s">
        <v>127</v>
      </c>
      <c r="H146" s="222">
        <v>9</v>
      </c>
      <c r="I146" s="223"/>
      <c r="J146" s="224">
        <f>ROUND(I146*H146,2)</f>
        <v>0</v>
      </c>
      <c r="K146" s="220" t="s">
        <v>128</v>
      </c>
      <c r="L146" s="43"/>
      <c r="M146" s="225" t="s">
        <v>1</v>
      </c>
      <c r="N146" s="226" t="s">
        <v>40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129</v>
      </c>
      <c r="AT146" s="229" t="s">
        <v>124</v>
      </c>
      <c r="AU146" s="229" t="s">
        <v>85</v>
      </c>
      <c r="AY146" s="16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83</v>
      </c>
      <c r="BK146" s="230">
        <f>ROUND(I146*H146,2)</f>
        <v>0</v>
      </c>
      <c r="BL146" s="16" t="s">
        <v>129</v>
      </c>
      <c r="BM146" s="229" t="s">
        <v>185</v>
      </c>
    </row>
    <row r="147" s="2" customFormat="1">
      <c r="A147" s="37"/>
      <c r="B147" s="38"/>
      <c r="C147" s="39"/>
      <c r="D147" s="231" t="s">
        <v>131</v>
      </c>
      <c r="E147" s="39"/>
      <c r="F147" s="232" t="s">
        <v>186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85</v>
      </c>
    </row>
    <row r="148" s="2" customFormat="1" ht="33" customHeight="1">
      <c r="A148" s="37"/>
      <c r="B148" s="38"/>
      <c r="C148" s="218" t="s">
        <v>8</v>
      </c>
      <c r="D148" s="218" t="s">
        <v>124</v>
      </c>
      <c r="E148" s="219" t="s">
        <v>187</v>
      </c>
      <c r="F148" s="220" t="s">
        <v>188</v>
      </c>
      <c r="G148" s="221" t="s">
        <v>127</v>
      </c>
      <c r="H148" s="222">
        <v>3</v>
      </c>
      <c r="I148" s="223"/>
      <c r="J148" s="224">
        <f>ROUND(I148*H148,2)</f>
        <v>0</v>
      </c>
      <c r="K148" s="220" t="s">
        <v>128</v>
      </c>
      <c r="L148" s="43"/>
      <c r="M148" s="225" t="s">
        <v>1</v>
      </c>
      <c r="N148" s="226" t="s">
        <v>40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129</v>
      </c>
      <c r="AT148" s="229" t="s">
        <v>124</v>
      </c>
      <c r="AU148" s="229" t="s">
        <v>85</v>
      </c>
      <c r="AY148" s="16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83</v>
      </c>
      <c r="BK148" s="230">
        <f>ROUND(I148*H148,2)</f>
        <v>0</v>
      </c>
      <c r="BL148" s="16" t="s">
        <v>129</v>
      </c>
      <c r="BM148" s="229" t="s">
        <v>189</v>
      </c>
    </row>
    <row r="149" s="2" customFormat="1">
      <c r="A149" s="37"/>
      <c r="B149" s="38"/>
      <c r="C149" s="39"/>
      <c r="D149" s="231" t="s">
        <v>131</v>
      </c>
      <c r="E149" s="39"/>
      <c r="F149" s="232" t="s">
        <v>190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85</v>
      </c>
    </row>
    <row r="150" s="2" customFormat="1" ht="33" customHeight="1">
      <c r="A150" s="37"/>
      <c r="B150" s="38"/>
      <c r="C150" s="218" t="s">
        <v>191</v>
      </c>
      <c r="D150" s="218" t="s">
        <v>124</v>
      </c>
      <c r="E150" s="219" t="s">
        <v>192</v>
      </c>
      <c r="F150" s="220" t="s">
        <v>193</v>
      </c>
      <c r="G150" s="221" t="s">
        <v>127</v>
      </c>
      <c r="H150" s="222">
        <v>1</v>
      </c>
      <c r="I150" s="223"/>
      <c r="J150" s="224">
        <f>ROUND(I150*H150,2)</f>
        <v>0</v>
      </c>
      <c r="K150" s="220" t="s">
        <v>128</v>
      </c>
      <c r="L150" s="43"/>
      <c r="M150" s="225" t="s">
        <v>1</v>
      </c>
      <c r="N150" s="226" t="s">
        <v>40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129</v>
      </c>
      <c r="AT150" s="229" t="s">
        <v>124</v>
      </c>
      <c r="AU150" s="229" t="s">
        <v>85</v>
      </c>
      <c r="AY150" s="16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83</v>
      </c>
      <c r="BK150" s="230">
        <f>ROUND(I150*H150,2)</f>
        <v>0</v>
      </c>
      <c r="BL150" s="16" t="s">
        <v>129</v>
      </c>
      <c r="BM150" s="229" t="s">
        <v>194</v>
      </c>
    </row>
    <row r="151" s="2" customFormat="1">
      <c r="A151" s="37"/>
      <c r="B151" s="38"/>
      <c r="C151" s="39"/>
      <c r="D151" s="231" t="s">
        <v>131</v>
      </c>
      <c r="E151" s="39"/>
      <c r="F151" s="232" t="s">
        <v>195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85</v>
      </c>
    </row>
    <row r="152" s="2" customFormat="1" ht="16.5" customHeight="1">
      <c r="A152" s="37"/>
      <c r="B152" s="38"/>
      <c r="C152" s="236" t="s">
        <v>196</v>
      </c>
      <c r="D152" s="236" t="s">
        <v>133</v>
      </c>
      <c r="E152" s="237" t="s">
        <v>197</v>
      </c>
      <c r="F152" s="238" t="s">
        <v>198</v>
      </c>
      <c r="G152" s="239" t="s">
        <v>127</v>
      </c>
      <c r="H152" s="240">
        <v>1</v>
      </c>
      <c r="I152" s="241"/>
      <c r="J152" s="242">
        <f>ROUND(I152*H152,2)</f>
        <v>0</v>
      </c>
      <c r="K152" s="238" t="s">
        <v>1</v>
      </c>
      <c r="L152" s="243"/>
      <c r="M152" s="244" t="s">
        <v>1</v>
      </c>
      <c r="N152" s="245" t="s">
        <v>40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136</v>
      </c>
      <c r="AT152" s="229" t="s">
        <v>133</v>
      </c>
      <c r="AU152" s="229" t="s">
        <v>85</v>
      </c>
      <c r="AY152" s="16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83</v>
      </c>
      <c r="BK152" s="230">
        <f>ROUND(I152*H152,2)</f>
        <v>0</v>
      </c>
      <c r="BL152" s="16" t="s">
        <v>129</v>
      </c>
      <c r="BM152" s="229" t="s">
        <v>199</v>
      </c>
    </row>
    <row r="153" s="2" customFormat="1" ht="49.05" customHeight="1">
      <c r="A153" s="37"/>
      <c r="B153" s="38"/>
      <c r="C153" s="218" t="s">
        <v>200</v>
      </c>
      <c r="D153" s="218" t="s">
        <v>124</v>
      </c>
      <c r="E153" s="219" t="s">
        <v>201</v>
      </c>
      <c r="F153" s="220" t="s">
        <v>202</v>
      </c>
      <c r="G153" s="221" t="s">
        <v>127</v>
      </c>
      <c r="H153" s="222">
        <v>2</v>
      </c>
      <c r="I153" s="223"/>
      <c r="J153" s="224">
        <f>ROUND(I153*H153,2)</f>
        <v>0</v>
      </c>
      <c r="K153" s="220" t="s">
        <v>128</v>
      </c>
      <c r="L153" s="43"/>
      <c r="M153" s="225" t="s">
        <v>1</v>
      </c>
      <c r="N153" s="226" t="s">
        <v>40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129</v>
      </c>
      <c r="AT153" s="229" t="s">
        <v>124</v>
      </c>
      <c r="AU153" s="229" t="s">
        <v>85</v>
      </c>
      <c r="AY153" s="16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83</v>
      </c>
      <c r="BK153" s="230">
        <f>ROUND(I153*H153,2)</f>
        <v>0</v>
      </c>
      <c r="BL153" s="16" t="s">
        <v>129</v>
      </c>
      <c r="BM153" s="229" t="s">
        <v>203</v>
      </c>
    </row>
    <row r="154" s="2" customFormat="1">
      <c r="A154" s="37"/>
      <c r="B154" s="38"/>
      <c r="C154" s="39"/>
      <c r="D154" s="231" t="s">
        <v>131</v>
      </c>
      <c r="E154" s="39"/>
      <c r="F154" s="232" t="s">
        <v>204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85</v>
      </c>
    </row>
    <row r="155" s="2" customFormat="1" ht="24.15" customHeight="1">
      <c r="A155" s="37"/>
      <c r="B155" s="38"/>
      <c r="C155" s="236" t="s">
        <v>129</v>
      </c>
      <c r="D155" s="236" t="s">
        <v>133</v>
      </c>
      <c r="E155" s="237" t="s">
        <v>205</v>
      </c>
      <c r="F155" s="238" t="s">
        <v>206</v>
      </c>
      <c r="G155" s="239" t="s">
        <v>127</v>
      </c>
      <c r="H155" s="240">
        <v>2</v>
      </c>
      <c r="I155" s="241"/>
      <c r="J155" s="242">
        <f>ROUND(I155*H155,2)</f>
        <v>0</v>
      </c>
      <c r="K155" s="238" t="s">
        <v>128</v>
      </c>
      <c r="L155" s="243"/>
      <c r="M155" s="244" t="s">
        <v>1</v>
      </c>
      <c r="N155" s="245" t="s">
        <v>40</v>
      </c>
      <c r="O155" s="90"/>
      <c r="P155" s="227">
        <f>O155*H155</f>
        <v>0</v>
      </c>
      <c r="Q155" s="227">
        <v>4.0000000000000003E-05</v>
      </c>
      <c r="R155" s="227">
        <f>Q155*H155</f>
        <v>8.0000000000000007E-05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136</v>
      </c>
      <c r="AT155" s="229" t="s">
        <v>133</v>
      </c>
      <c r="AU155" s="229" t="s">
        <v>85</v>
      </c>
      <c r="AY155" s="16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83</v>
      </c>
      <c r="BK155" s="230">
        <f>ROUND(I155*H155,2)</f>
        <v>0</v>
      </c>
      <c r="BL155" s="16" t="s">
        <v>129</v>
      </c>
      <c r="BM155" s="229" t="s">
        <v>207</v>
      </c>
    </row>
    <row r="156" s="2" customFormat="1" ht="16.5" customHeight="1">
      <c r="A156" s="37"/>
      <c r="B156" s="38"/>
      <c r="C156" s="236" t="s">
        <v>208</v>
      </c>
      <c r="D156" s="236" t="s">
        <v>133</v>
      </c>
      <c r="E156" s="237" t="s">
        <v>209</v>
      </c>
      <c r="F156" s="238" t="s">
        <v>210</v>
      </c>
      <c r="G156" s="239" t="s">
        <v>127</v>
      </c>
      <c r="H156" s="240">
        <v>2</v>
      </c>
      <c r="I156" s="241"/>
      <c r="J156" s="242">
        <f>ROUND(I156*H156,2)</f>
        <v>0</v>
      </c>
      <c r="K156" s="238" t="s">
        <v>128</v>
      </c>
      <c r="L156" s="243"/>
      <c r="M156" s="244" t="s">
        <v>1</v>
      </c>
      <c r="N156" s="245" t="s">
        <v>40</v>
      </c>
      <c r="O156" s="90"/>
      <c r="P156" s="227">
        <f>O156*H156</f>
        <v>0</v>
      </c>
      <c r="Q156" s="227">
        <v>3.0000000000000001E-05</v>
      </c>
      <c r="R156" s="227">
        <f>Q156*H156</f>
        <v>6.0000000000000002E-05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136</v>
      </c>
      <c r="AT156" s="229" t="s">
        <v>133</v>
      </c>
      <c r="AU156" s="229" t="s">
        <v>85</v>
      </c>
      <c r="AY156" s="16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83</v>
      </c>
      <c r="BK156" s="230">
        <f>ROUND(I156*H156,2)</f>
        <v>0</v>
      </c>
      <c r="BL156" s="16" t="s">
        <v>129</v>
      </c>
      <c r="BM156" s="229" t="s">
        <v>211</v>
      </c>
    </row>
    <row r="157" s="2" customFormat="1" ht="16.5" customHeight="1">
      <c r="A157" s="37"/>
      <c r="B157" s="38"/>
      <c r="C157" s="236" t="s">
        <v>212</v>
      </c>
      <c r="D157" s="236" t="s">
        <v>133</v>
      </c>
      <c r="E157" s="237" t="s">
        <v>213</v>
      </c>
      <c r="F157" s="238" t="s">
        <v>214</v>
      </c>
      <c r="G157" s="239" t="s">
        <v>127</v>
      </c>
      <c r="H157" s="240">
        <v>2</v>
      </c>
      <c r="I157" s="241"/>
      <c r="J157" s="242">
        <f>ROUND(I157*H157,2)</f>
        <v>0</v>
      </c>
      <c r="K157" s="238" t="s">
        <v>128</v>
      </c>
      <c r="L157" s="243"/>
      <c r="M157" s="244" t="s">
        <v>1</v>
      </c>
      <c r="N157" s="245" t="s">
        <v>40</v>
      </c>
      <c r="O157" s="90"/>
      <c r="P157" s="227">
        <f>O157*H157</f>
        <v>0</v>
      </c>
      <c r="Q157" s="227">
        <v>1.0000000000000001E-05</v>
      </c>
      <c r="R157" s="227">
        <f>Q157*H157</f>
        <v>2.0000000000000002E-05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136</v>
      </c>
      <c r="AT157" s="229" t="s">
        <v>133</v>
      </c>
      <c r="AU157" s="229" t="s">
        <v>85</v>
      </c>
      <c r="AY157" s="16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83</v>
      </c>
      <c r="BK157" s="230">
        <f>ROUND(I157*H157,2)</f>
        <v>0</v>
      </c>
      <c r="BL157" s="16" t="s">
        <v>129</v>
      </c>
      <c r="BM157" s="229" t="s">
        <v>215</v>
      </c>
    </row>
    <row r="158" s="2" customFormat="1" ht="49.05" customHeight="1">
      <c r="A158" s="37"/>
      <c r="B158" s="38"/>
      <c r="C158" s="218" t="s">
        <v>216</v>
      </c>
      <c r="D158" s="218" t="s">
        <v>124</v>
      </c>
      <c r="E158" s="219" t="s">
        <v>217</v>
      </c>
      <c r="F158" s="220" t="s">
        <v>218</v>
      </c>
      <c r="G158" s="221" t="s">
        <v>127</v>
      </c>
      <c r="H158" s="222">
        <v>1</v>
      </c>
      <c r="I158" s="223"/>
      <c r="J158" s="224">
        <f>ROUND(I158*H158,2)</f>
        <v>0</v>
      </c>
      <c r="K158" s="220" t="s">
        <v>128</v>
      </c>
      <c r="L158" s="43"/>
      <c r="M158" s="225" t="s">
        <v>1</v>
      </c>
      <c r="N158" s="226" t="s">
        <v>40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129</v>
      </c>
      <c r="AT158" s="229" t="s">
        <v>124</v>
      </c>
      <c r="AU158" s="229" t="s">
        <v>85</v>
      </c>
      <c r="AY158" s="16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129</v>
      </c>
      <c r="BM158" s="229" t="s">
        <v>219</v>
      </c>
    </row>
    <row r="159" s="2" customFormat="1">
      <c r="A159" s="37"/>
      <c r="B159" s="38"/>
      <c r="C159" s="39"/>
      <c r="D159" s="231" t="s">
        <v>131</v>
      </c>
      <c r="E159" s="39"/>
      <c r="F159" s="232" t="s">
        <v>220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85</v>
      </c>
    </row>
    <row r="160" s="2" customFormat="1" ht="24.15" customHeight="1">
      <c r="A160" s="37"/>
      <c r="B160" s="38"/>
      <c r="C160" s="236" t="s">
        <v>221</v>
      </c>
      <c r="D160" s="236" t="s">
        <v>133</v>
      </c>
      <c r="E160" s="237" t="s">
        <v>222</v>
      </c>
      <c r="F160" s="238" t="s">
        <v>223</v>
      </c>
      <c r="G160" s="239" t="s">
        <v>127</v>
      </c>
      <c r="H160" s="240">
        <v>1</v>
      </c>
      <c r="I160" s="241"/>
      <c r="J160" s="242">
        <f>ROUND(I160*H160,2)</f>
        <v>0</v>
      </c>
      <c r="K160" s="238" t="s">
        <v>128</v>
      </c>
      <c r="L160" s="243"/>
      <c r="M160" s="244" t="s">
        <v>1</v>
      </c>
      <c r="N160" s="245" t="s">
        <v>40</v>
      </c>
      <c r="O160" s="90"/>
      <c r="P160" s="227">
        <f>O160*H160</f>
        <v>0</v>
      </c>
      <c r="Q160" s="227">
        <v>4.0000000000000003E-05</v>
      </c>
      <c r="R160" s="227">
        <f>Q160*H160</f>
        <v>4.0000000000000003E-05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136</v>
      </c>
      <c r="AT160" s="229" t="s">
        <v>133</v>
      </c>
      <c r="AU160" s="229" t="s">
        <v>85</v>
      </c>
      <c r="AY160" s="16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129</v>
      </c>
      <c r="BM160" s="229" t="s">
        <v>224</v>
      </c>
    </row>
    <row r="161" s="2" customFormat="1" ht="16.5" customHeight="1">
      <c r="A161" s="37"/>
      <c r="B161" s="38"/>
      <c r="C161" s="236" t="s">
        <v>7</v>
      </c>
      <c r="D161" s="236" t="s">
        <v>133</v>
      </c>
      <c r="E161" s="237" t="s">
        <v>225</v>
      </c>
      <c r="F161" s="238" t="s">
        <v>226</v>
      </c>
      <c r="G161" s="239" t="s">
        <v>127</v>
      </c>
      <c r="H161" s="240">
        <v>1</v>
      </c>
      <c r="I161" s="241"/>
      <c r="J161" s="242">
        <f>ROUND(I161*H161,2)</f>
        <v>0</v>
      </c>
      <c r="K161" s="238" t="s">
        <v>128</v>
      </c>
      <c r="L161" s="243"/>
      <c r="M161" s="244" t="s">
        <v>1</v>
      </c>
      <c r="N161" s="245" t="s">
        <v>40</v>
      </c>
      <c r="O161" s="90"/>
      <c r="P161" s="227">
        <f>O161*H161</f>
        <v>0</v>
      </c>
      <c r="Q161" s="227">
        <v>3.0000000000000001E-05</v>
      </c>
      <c r="R161" s="227">
        <f>Q161*H161</f>
        <v>3.0000000000000001E-05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136</v>
      </c>
      <c r="AT161" s="229" t="s">
        <v>133</v>
      </c>
      <c r="AU161" s="229" t="s">
        <v>85</v>
      </c>
      <c r="AY161" s="16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83</v>
      </c>
      <c r="BK161" s="230">
        <f>ROUND(I161*H161,2)</f>
        <v>0</v>
      </c>
      <c r="BL161" s="16" t="s">
        <v>129</v>
      </c>
      <c r="BM161" s="229" t="s">
        <v>227</v>
      </c>
    </row>
    <row r="162" s="2" customFormat="1" ht="16.5" customHeight="1">
      <c r="A162" s="37"/>
      <c r="B162" s="38"/>
      <c r="C162" s="236" t="s">
        <v>228</v>
      </c>
      <c r="D162" s="236" t="s">
        <v>133</v>
      </c>
      <c r="E162" s="237" t="s">
        <v>213</v>
      </c>
      <c r="F162" s="238" t="s">
        <v>214</v>
      </c>
      <c r="G162" s="239" t="s">
        <v>127</v>
      </c>
      <c r="H162" s="240">
        <v>1</v>
      </c>
      <c r="I162" s="241"/>
      <c r="J162" s="242">
        <f>ROUND(I162*H162,2)</f>
        <v>0</v>
      </c>
      <c r="K162" s="238" t="s">
        <v>128</v>
      </c>
      <c r="L162" s="243"/>
      <c r="M162" s="244" t="s">
        <v>1</v>
      </c>
      <c r="N162" s="245" t="s">
        <v>40</v>
      </c>
      <c r="O162" s="90"/>
      <c r="P162" s="227">
        <f>O162*H162</f>
        <v>0</v>
      </c>
      <c r="Q162" s="227">
        <v>1.0000000000000001E-05</v>
      </c>
      <c r="R162" s="227">
        <f>Q162*H162</f>
        <v>1.0000000000000001E-05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136</v>
      </c>
      <c r="AT162" s="229" t="s">
        <v>133</v>
      </c>
      <c r="AU162" s="229" t="s">
        <v>85</v>
      </c>
      <c r="AY162" s="16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83</v>
      </c>
      <c r="BK162" s="230">
        <f>ROUND(I162*H162,2)</f>
        <v>0</v>
      </c>
      <c r="BL162" s="16" t="s">
        <v>129</v>
      </c>
      <c r="BM162" s="229" t="s">
        <v>229</v>
      </c>
    </row>
    <row r="163" s="2" customFormat="1" ht="49.05" customHeight="1">
      <c r="A163" s="37"/>
      <c r="B163" s="38"/>
      <c r="C163" s="218" t="s">
        <v>230</v>
      </c>
      <c r="D163" s="218" t="s">
        <v>124</v>
      </c>
      <c r="E163" s="219" t="s">
        <v>231</v>
      </c>
      <c r="F163" s="220" t="s">
        <v>232</v>
      </c>
      <c r="G163" s="221" t="s">
        <v>127</v>
      </c>
      <c r="H163" s="222">
        <v>9</v>
      </c>
      <c r="I163" s="223"/>
      <c r="J163" s="224">
        <f>ROUND(I163*H163,2)</f>
        <v>0</v>
      </c>
      <c r="K163" s="220" t="s">
        <v>128</v>
      </c>
      <c r="L163" s="43"/>
      <c r="M163" s="225" t="s">
        <v>1</v>
      </c>
      <c r="N163" s="226" t="s">
        <v>40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129</v>
      </c>
      <c r="AT163" s="229" t="s">
        <v>124</v>
      </c>
      <c r="AU163" s="229" t="s">
        <v>85</v>
      </c>
      <c r="AY163" s="16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83</v>
      </c>
      <c r="BK163" s="230">
        <f>ROUND(I163*H163,2)</f>
        <v>0</v>
      </c>
      <c r="BL163" s="16" t="s">
        <v>129</v>
      </c>
      <c r="BM163" s="229" t="s">
        <v>233</v>
      </c>
    </row>
    <row r="164" s="2" customFormat="1">
      <c r="A164" s="37"/>
      <c r="B164" s="38"/>
      <c r="C164" s="39"/>
      <c r="D164" s="231" t="s">
        <v>131</v>
      </c>
      <c r="E164" s="39"/>
      <c r="F164" s="232" t="s">
        <v>234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131</v>
      </c>
      <c r="AU164" s="16" t="s">
        <v>85</v>
      </c>
    </row>
    <row r="165" s="2" customFormat="1" ht="24.15" customHeight="1">
      <c r="A165" s="37"/>
      <c r="B165" s="38"/>
      <c r="C165" s="236" t="s">
        <v>235</v>
      </c>
      <c r="D165" s="236" t="s">
        <v>133</v>
      </c>
      <c r="E165" s="237" t="s">
        <v>236</v>
      </c>
      <c r="F165" s="238" t="s">
        <v>237</v>
      </c>
      <c r="G165" s="239" t="s">
        <v>127</v>
      </c>
      <c r="H165" s="240">
        <v>9</v>
      </c>
      <c r="I165" s="241"/>
      <c r="J165" s="242">
        <f>ROUND(I165*H165,2)</f>
        <v>0</v>
      </c>
      <c r="K165" s="238" t="s">
        <v>128</v>
      </c>
      <c r="L165" s="243"/>
      <c r="M165" s="244" t="s">
        <v>1</v>
      </c>
      <c r="N165" s="245" t="s">
        <v>40</v>
      </c>
      <c r="O165" s="90"/>
      <c r="P165" s="227">
        <f>O165*H165</f>
        <v>0</v>
      </c>
      <c r="Q165" s="227">
        <v>6.0000000000000002E-05</v>
      </c>
      <c r="R165" s="227">
        <f>Q165*H165</f>
        <v>0.00054000000000000001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136</v>
      </c>
      <c r="AT165" s="229" t="s">
        <v>133</v>
      </c>
      <c r="AU165" s="229" t="s">
        <v>85</v>
      </c>
      <c r="AY165" s="16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83</v>
      </c>
      <c r="BK165" s="230">
        <f>ROUND(I165*H165,2)</f>
        <v>0</v>
      </c>
      <c r="BL165" s="16" t="s">
        <v>129</v>
      </c>
      <c r="BM165" s="229" t="s">
        <v>238</v>
      </c>
    </row>
    <row r="166" s="2" customFormat="1" ht="16.5" customHeight="1">
      <c r="A166" s="37"/>
      <c r="B166" s="38"/>
      <c r="C166" s="236" t="s">
        <v>239</v>
      </c>
      <c r="D166" s="236" t="s">
        <v>133</v>
      </c>
      <c r="E166" s="237" t="s">
        <v>213</v>
      </c>
      <c r="F166" s="238" t="s">
        <v>214</v>
      </c>
      <c r="G166" s="239" t="s">
        <v>127</v>
      </c>
      <c r="H166" s="240">
        <v>3</v>
      </c>
      <c r="I166" s="241"/>
      <c r="J166" s="242">
        <f>ROUND(I166*H166,2)</f>
        <v>0</v>
      </c>
      <c r="K166" s="238" t="s">
        <v>128</v>
      </c>
      <c r="L166" s="243"/>
      <c r="M166" s="244" t="s">
        <v>1</v>
      </c>
      <c r="N166" s="245" t="s">
        <v>40</v>
      </c>
      <c r="O166" s="90"/>
      <c r="P166" s="227">
        <f>O166*H166</f>
        <v>0</v>
      </c>
      <c r="Q166" s="227">
        <v>1.0000000000000001E-05</v>
      </c>
      <c r="R166" s="227">
        <f>Q166*H166</f>
        <v>3.0000000000000004E-05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136</v>
      </c>
      <c r="AT166" s="229" t="s">
        <v>133</v>
      </c>
      <c r="AU166" s="229" t="s">
        <v>85</v>
      </c>
      <c r="AY166" s="16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83</v>
      </c>
      <c r="BK166" s="230">
        <f>ROUND(I166*H166,2)</f>
        <v>0</v>
      </c>
      <c r="BL166" s="16" t="s">
        <v>129</v>
      </c>
      <c r="BM166" s="229" t="s">
        <v>240</v>
      </c>
    </row>
    <row r="167" s="2" customFormat="1" ht="16.5" customHeight="1">
      <c r="A167" s="37"/>
      <c r="B167" s="38"/>
      <c r="C167" s="236" t="s">
        <v>241</v>
      </c>
      <c r="D167" s="236" t="s">
        <v>133</v>
      </c>
      <c r="E167" s="237" t="s">
        <v>242</v>
      </c>
      <c r="F167" s="238" t="s">
        <v>243</v>
      </c>
      <c r="G167" s="239" t="s">
        <v>127</v>
      </c>
      <c r="H167" s="240">
        <v>4</v>
      </c>
      <c r="I167" s="241"/>
      <c r="J167" s="242">
        <f>ROUND(I167*H167,2)</f>
        <v>0</v>
      </c>
      <c r="K167" s="238" t="s">
        <v>128</v>
      </c>
      <c r="L167" s="243"/>
      <c r="M167" s="244" t="s">
        <v>1</v>
      </c>
      <c r="N167" s="245" t="s">
        <v>40</v>
      </c>
      <c r="O167" s="90"/>
      <c r="P167" s="227">
        <f>O167*H167</f>
        <v>0</v>
      </c>
      <c r="Q167" s="227">
        <v>2.0000000000000002E-05</v>
      </c>
      <c r="R167" s="227">
        <f>Q167*H167</f>
        <v>8.0000000000000007E-05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136</v>
      </c>
      <c r="AT167" s="229" t="s">
        <v>133</v>
      </c>
      <c r="AU167" s="229" t="s">
        <v>85</v>
      </c>
      <c r="AY167" s="16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83</v>
      </c>
      <c r="BK167" s="230">
        <f>ROUND(I167*H167,2)</f>
        <v>0</v>
      </c>
      <c r="BL167" s="16" t="s">
        <v>129</v>
      </c>
      <c r="BM167" s="229" t="s">
        <v>244</v>
      </c>
    </row>
    <row r="168" s="2" customFormat="1" ht="49.05" customHeight="1">
      <c r="A168" s="37"/>
      <c r="B168" s="38"/>
      <c r="C168" s="218" t="s">
        <v>245</v>
      </c>
      <c r="D168" s="218" t="s">
        <v>124</v>
      </c>
      <c r="E168" s="219" t="s">
        <v>246</v>
      </c>
      <c r="F168" s="220" t="s">
        <v>247</v>
      </c>
      <c r="G168" s="221" t="s">
        <v>127</v>
      </c>
      <c r="H168" s="222">
        <v>2</v>
      </c>
      <c r="I168" s="223"/>
      <c r="J168" s="224">
        <f>ROUND(I168*H168,2)</f>
        <v>0</v>
      </c>
      <c r="K168" s="220" t="s">
        <v>128</v>
      </c>
      <c r="L168" s="43"/>
      <c r="M168" s="225" t="s">
        <v>1</v>
      </c>
      <c r="N168" s="226" t="s">
        <v>40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129</v>
      </c>
      <c r="AT168" s="229" t="s">
        <v>124</v>
      </c>
      <c r="AU168" s="229" t="s">
        <v>85</v>
      </c>
      <c r="AY168" s="16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83</v>
      </c>
      <c r="BK168" s="230">
        <f>ROUND(I168*H168,2)</f>
        <v>0</v>
      </c>
      <c r="BL168" s="16" t="s">
        <v>129</v>
      </c>
      <c r="BM168" s="229" t="s">
        <v>248</v>
      </c>
    </row>
    <row r="169" s="2" customFormat="1">
      <c r="A169" s="37"/>
      <c r="B169" s="38"/>
      <c r="C169" s="39"/>
      <c r="D169" s="231" t="s">
        <v>131</v>
      </c>
      <c r="E169" s="39"/>
      <c r="F169" s="232" t="s">
        <v>249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131</v>
      </c>
      <c r="AU169" s="16" t="s">
        <v>85</v>
      </c>
    </row>
    <row r="170" s="2" customFormat="1" ht="24.15" customHeight="1">
      <c r="A170" s="37"/>
      <c r="B170" s="38"/>
      <c r="C170" s="236" t="s">
        <v>250</v>
      </c>
      <c r="D170" s="236" t="s">
        <v>133</v>
      </c>
      <c r="E170" s="237" t="s">
        <v>251</v>
      </c>
      <c r="F170" s="238" t="s">
        <v>252</v>
      </c>
      <c r="G170" s="239" t="s">
        <v>127</v>
      </c>
      <c r="H170" s="240">
        <v>2</v>
      </c>
      <c r="I170" s="241"/>
      <c r="J170" s="242">
        <f>ROUND(I170*H170,2)</f>
        <v>0</v>
      </c>
      <c r="K170" s="238" t="s">
        <v>128</v>
      </c>
      <c r="L170" s="243"/>
      <c r="M170" s="244" t="s">
        <v>1</v>
      </c>
      <c r="N170" s="245" t="s">
        <v>40</v>
      </c>
      <c r="O170" s="90"/>
      <c r="P170" s="227">
        <f>O170*H170</f>
        <v>0</v>
      </c>
      <c r="Q170" s="227">
        <v>0.00010000000000000001</v>
      </c>
      <c r="R170" s="227">
        <f>Q170*H170</f>
        <v>0.00020000000000000001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136</v>
      </c>
      <c r="AT170" s="229" t="s">
        <v>133</v>
      </c>
      <c r="AU170" s="229" t="s">
        <v>85</v>
      </c>
      <c r="AY170" s="16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83</v>
      </c>
      <c r="BK170" s="230">
        <f>ROUND(I170*H170,2)</f>
        <v>0</v>
      </c>
      <c r="BL170" s="16" t="s">
        <v>129</v>
      </c>
      <c r="BM170" s="229" t="s">
        <v>253</v>
      </c>
    </row>
    <row r="171" s="2" customFormat="1" ht="49.05" customHeight="1">
      <c r="A171" s="37"/>
      <c r="B171" s="38"/>
      <c r="C171" s="218" t="s">
        <v>254</v>
      </c>
      <c r="D171" s="218" t="s">
        <v>124</v>
      </c>
      <c r="E171" s="219" t="s">
        <v>255</v>
      </c>
      <c r="F171" s="220" t="s">
        <v>256</v>
      </c>
      <c r="G171" s="221" t="s">
        <v>127</v>
      </c>
      <c r="H171" s="222">
        <v>2</v>
      </c>
      <c r="I171" s="223"/>
      <c r="J171" s="224">
        <f>ROUND(I171*H171,2)</f>
        <v>0</v>
      </c>
      <c r="K171" s="220" t="s">
        <v>128</v>
      </c>
      <c r="L171" s="43"/>
      <c r="M171" s="225" t="s">
        <v>1</v>
      </c>
      <c r="N171" s="226" t="s">
        <v>40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129</v>
      </c>
      <c r="AT171" s="229" t="s">
        <v>124</v>
      </c>
      <c r="AU171" s="229" t="s">
        <v>85</v>
      </c>
      <c r="AY171" s="16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129</v>
      </c>
      <c r="BM171" s="229" t="s">
        <v>257</v>
      </c>
    </row>
    <row r="172" s="2" customFormat="1">
      <c r="A172" s="37"/>
      <c r="B172" s="38"/>
      <c r="C172" s="39"/>
      <c r="D172" s="231" t="s">
        <v>131</v>
      </c>
      <c r="E172" s="39"/>
      <c r="F172" s="232" t="s">
        <v>258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131</v>
      </c>
      <c r="AU172" s="16" t="s">
        <v>85</v>
      </c>
    </row>
    <row r="173" s="2" customFormat="1" ht="37.8" customHeight="1">
      <c r="A173" s="37"/>
      <c r="B173" s="38"/>
      <c r="C173" s="236" t="s">
        <v>259</v>
      </c>
      <c r="D173" s="236" t="s">
        <v>133</v>
      </c>
      <c r="E173" s="237" t="s">
        <v>260</v>
      </c>
      <c r="F173" s="238" t="s">
        <v>261</v>
      </c>
      <c r="G173" s="239" t="s">
        <v>127</v>
      </c>
      <c r="H173" s="240">
        <v>2</v>
      </c>
      <c r="I173" s="241"/>
      <c r="J173" s="242">
        <f>ROUND(I173*H173,2)</f>
        <v>0</v>
      </c>
      <c r="K173" s="238" t="s">
        <v>128</v>
      </c>
      <c r="L173" s="243"/>
      <c r="M173" s="244" t="s">
        <v>1</v>
      </c>
      <c r="N173" s="245" t="s">
        <v>40</v>
      </c>
      <c r="O173" s="90"/>
      <c r="P173" s="227">
        <f>O173*H173</f>
        <v>0</v>
      </c>
      <c r="Q173" s="227">
        <v>6.9999999999999994E-05</v>
      </c>
      <c r="R173" s="227">
        <f>Q173*H173</f>
        <v>0.00013999999999999999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136</v>
      </c>
      <c r="AT173" s="229" t="s">
        <v>133</v>
      </c>
      <c r="AU173" s="229" t="s">
        <v>85</v>
      </c>
      <c r="AY173" s="16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83</v>
      </c>
      <c r="BK173" s="230">
        <f>ROUND(I173*H173,2)</f>
        <v>0</v>
      </c>
      <c r="BL173" s="16" t="s">
        <v>129</v>
      </c>
      <c r="BM173" s="229" t="s">
        <v>262</v>
      </c>
    </row>
    <row r="174" s="2" customFormat="1" ht="49.05" customHeight="1">
      <c r="A174" s="37"/>
      <c r="B174" s="38"/>
      <c r="C174" s="218" t="s">
        <v>263</v>
      </c>
      <c r="D174" s="218" t="s">
        <v>124</v>
      </c>
      <c r="E174" s="219" t="s">
        <v>264</v>
      </c>
      <c r="F174" s="220" t="s">
        <v>265</v>
      </c>
      <c r="G174" s="221" t="s">
        <v>127</v>
      </c>
      <c r="H174" s="222">
        <v>10</v>
      </c>
      <c r="I174" s="223"/>
      <c r="J174" s="224">
        <f>ROUND(I174*H174,2)</f>
        <v>0</v>
      </c>
      <c r="K174" s="220" t="s">
        <v>1</v>
      </c>
      <c r="L174" s="43"/>
      <c r="M174" s="225" t="s">
        <v>1</v>
      </c>
      <c r="N174" s="226" t="s">
        <v>40</v>
      </c>
      <c r="O174" s="90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129</v>
      </c>
      <c r="AT174" s="229" t="s">
        <v>124</v>
      </c>
      <c r="AU174" s="229" t="s">
        <v>85</v>
      </c>
      <c r="AY174" s="16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129</v>
      </c>
      <c r="BM174" s="229" t="s">
        <v>266</v>
      </c>
    </row>
    <row r="175" s="2" customFormat="1" ht="44.25" customHeight="1">
      <c r="A175" s="37"/>
      <c r="B175" s="38"/>
      <c r="C175" s="236" t="s">
        <v>136</v>
      </c>
      <c r="D175" s="236" t="s">
        <v>133</v>
      </c>
      <c r="E175" s="237" t="s">
        <v>267</v>
      </c>
      <c r="F175" s="238" t="s">
        <v>268</v>
      </c>
      <c r="G175" s="239" t="s">
        <v>127</v>
      </c>
      <c r="H175" s="240">
        <v>9</v>
      </c>
      <c r="I175" s="241"/>
      <c r="J175" s="242">
        <f>ROUND(I175*H175,2)</f>
        <v>0</v>
      </c>
      <c r="K175" s="238" t="s">
        <v>1</v>
      </c>
      <c r="L175" s="243"/>
      <c r="M175" s="244" t="s">
        <v>1</v>
      </c>
      <c r="N175" s="245" t="s">
        <v>40</v>
      </c>
      <c r="O175" s="90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136</v>
      </c>
      <c r="AT175" s="229" t="s">
        <v>133</v>
      </c>
      <c r="AU175" s="229" t="s">
        <v>85</v>
      </c>
      <c r="AY175" s="16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83</v>
      </c>
      <c r="BK175" s="230">
        <f>ROUND(I175*H175,2)</f>
        <v>0</v>
      </c>
      <c r="BL175" s="16" t="s">
        <v>129</v>
      </c>
      <c r="BM175" s="229" t="s">
        <v>269</v>
      </c>
    </row>
    <row r="176" s="2" customFormat="1" ht="37.8" customHeight="1">
      <c r="A176" s="37"/>
      <c r="B176" s="38"/>
      <c r="C176" s="236" t="s">
        <v>270</v>
      </c>
      <c r="D176" s="236" t="s">
        <v>133</v>
      </c>
      <c r="E176" s="237" t="s">
        <v>271</v>
      </c>
      <c r="F176" s="238" t="s">
        <v>272</v>
      </c>
      <c r="G176" s="239" t="s">
        <v>127</v>
      </c>
      <c r="H176" s="240">
        <v>1</v>
      </c>
      <c r="I176" s="241"/>
      <c r="J176" s="242">
        <f>ROUND(I176*H176,2)</f>
        <v>0</v>
      </c>
      <c r="K176" s="238" t="s">
        <v>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136</v>
      </c>
      <c r="AT176" s="229" t="s">
        <v>133</v>
      </c>
      <c r="AU176" s="229" t="s">
        <v>85</v>
      </c>
      <c r="AY176" s="16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129</v>
      </c>
      <c r="BM176" s="229" t="s">
        <v>273</v>
      </c>
    </row>
    <row r="177" s="2" customFormat="1" ht="16.5" customHeight="1">
      <c r="A177" s="37"/>
      <c r="B177" s="38"/>
      <c r="C177" s="236" t="s">
        <v>274</v>
      </c>
      <c r="D177" s="236" t="s">
        <v>133</v>
      </c>
      <c r="E177" s="237" t="s">
        <v>275</v>
      </c>
      <c r="F177" s="238" t="s">
        <v>276</v>
      </c>
      <c r="G177" s="239" t="s">
        <v>127</v>
      </c>
      <c r="H177" s="240">
        <v>10</v>
      </c>
      <c r="I177" s="241"/>
      <c r="J177" s="242">
        <f>ROUND(I177*H177,2)</f>
        <v>0</v>
      </c>
      <c r="K177" s="238" t="s">
        <v>1</v>
      </c>
      <c r="L177" s="243"/>
      <c r="M177" s="244" t="s">
        <v>1</v>
      </c>
      <c r="N177" s="245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136</v>
      </c>
      <c r="AT177" s="229" t="s">
        <v>133</v>
      </c>
      <c r="AU177" s="229" t="s">
        <v>85</v>
      </c>
      <c r="AY177" s="16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129</v>
      </c>
      <c r="BM177" s="229" t="s">
        <v>277</v>
      </c>
    </row>
    <row r="178" s="2" customFormat="1" ht="44.25" customHeight="1">
      <c r="A178" s="37"/>
      <c r="B178" s="38"/>
      <c r="C178" s="218" t="s">
        <v>278</v>
      </c>
      <c r="D178" s="218" t="s">
        <v>124</v>
      </c>
      <c r="E178" s="219" t="s">
        <v>279</v>
      </c>
      <c r="F178" s="220" t="s">
        <v>280</v>
      </c>
      <c r="G178" s="221" t="s">
        <v>127</v>
      </c>
      <c r="H178" s="222">
        <v>1</v>
      </c>
      <c r="I178" s="223"/>
      <c r="J178" s="224">
        <f>ROUND(I178*H178,2)</f>
        <v>0</v>
      </c>
      <c r="K178" s="220" t="s">
        <v>128</v>
      </c>
      <c r="L178" s="43"/>
      <c r="M178" s="225" t="s">
        <v>1</v>
      </c>
      <c r="N178" s="226" t="s">
        <v>40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129</v>
      </c>
      <c r="AT178" s="229" t="s">
        <v>124</v>
      </c>
      <c r="AU178" s="229" t="s">
        <v>85</v>
      </c>
      <c r="AY178" s="16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83</v>
      </c>
      <c r="BK178" s="230">
        <f>ROUND(I178*H178,2)</f>
        <v>0</v>
      </c>
      <c r="BL178" s="16" t="s">
        <v>129</v>
      </c>
      <c r="BM178" s="229" t="s">
        <v>281</v>
      </c>
    </row>
    <row r="179" s="2" customFormat="1">
      <c r="A179" s="37"/>
      <c r="B179" s="38"/>
      <c r="C179" s="39"/>
      <c r="D179" s="231" t="s">
        <v>131</v>
      </c>
      <c r="E179" s="39"/>
      <c r="F179" s="232" t="s">
        <v>282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131</v>
      </c>
      <c r="AU179" s="16" t="s">
        <v>85</v>
      </c>
    </row>
    <row r="180" s="2" customFormat="1" ht="44.25" customHeight="1">
      <c r="A180" s="37"/>
      <c r="B180" s="38"/>
      <c r="C180" s="218" t="s">
        <v>283</v>
      </c>
      <c r="D180" s="218" t="s">
        <v>124</v>
      </c>
      <c r="E180" s="219" t="s">
        <v>284</v>
      </c>
      <c r="F180" s="220" t="s">
        <v>285</v>
      </c>
      <c r="G180" s="221" t="s">
        <v>286</v>
      </c>
      <c r="H180" s="222">
        <v>0.025999999999999999</v>
      </c>
      <c r="I180" s="223"/>
      <c r="J180" s="224">
        <f>ROUND(I180*H180,2)</f>
        <v>0</v>
      </c>
      <c r="K180" s="220" t="s">
        <v>128</v>
      </c>
      <c r="L180" s="43"/>
      <c r="M180" s="225" t="s">
        <v>1</v>
      </c>
      <c r="N180" s="226" t="s">
        <v>40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129</v>
      </c>
      <c r="AT180" s="229" t="s">
        <v>124</v>
      </c>
      <c r="AU180" s="229" t="s">
        <v>85</v>
      </c>
      <c r="AY180" s="16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129</v>
      </c>
      <c r="BM180" s="229" t="s">
        <v>287</v>
      </c>
    </row>
    <row r="181" s="2" customFormat="1">
      <c r="A181" s="37"/>
      <c r="B181" s="38"/>
      <c r="C181" s="39"/>
      <c r="D181" s="231" t="s">
        <v>131</v>
      </c>
      <c r="E181" s="39"/>
      <c r="F181" s="232" t="s">
        <v>288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131</v>
      </c>
      <c r="AU181" s="16" t="s">
        <v>85</v>
      </c>
    </row>
    <row r="182" s="12" customFormat="1" ht="25.92" customHeight="1">
      <c r="A182" s="12"/>
      <c r="B182" s="203"/>
      <c r="C182" s="204"/>
      <c r="D182" s="205" t="s">
        <v>74</v>
      </c>
      <c r="E182" s="206" t="s">
        <v>133</v>
      </c>
      <c r="F182" s="206" t="s">
        <v>289</v>
      </c>
      <c r="G182" s="204"/>
      <c r="H182" s="204"/>
      <c r="I182" s="207"/>
      <c r="J182" s="191">
        <f>BK182</f>
        <v>0</v>
      </c>
      <c r="K182" s="204"/>
      <c r="L182" s="208"/>
      <c r="M182" s="209"/>
      <c r="N182" s="210"/>
      <c r="O182" s="210"/>
      <c r="P182" s="211">
        <f>P183</f>
        <v>0</v>
      </c>
      <c r="Q182" s="210"/>
      <c r="R182" s="211">
        <f>R183</f>
        <v>0</v>
      </c>
      <c r="S182" s="210"/>
      <c r="T182" s="212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138</v>
      </c>
      <c r="AT182" s="214" t="s">
        <v>74</v>
      </c>
      <c r="AU182" s="214" t="s">
        <v>75</v>
      </c>
      <c r="AY182" s="213" t="s">
        <v>121</v>
      </c>
      <c r="BK182" s="215">
        <f>BK183</f>
        <v>0</v>
      </c>
    </row>
    <row r="183" s="12" customFormat="1" ht="22.8" customHeight="1">
      <c r="A183" s="12"/>
      <c r="B183" s="203"/>
      <c r="C183" s="204"/>
      <c r="D183" s="205" t="s">
        <v>74</v>
      </c>
      <c r="E183" s="216" t="s">
        <v>290</v>
      </c>
      <c r="F183" s="216" t="s">
        <v>291</v>
      </c>
      <c r="G183" s="204"/>
      <c r="H183" s="204"/>
      <c r="I183" s="207"/>
      <c r="J183" s="217">
        <f>BK183</f>
        <v>0</v>
      </c>
      <c r="K183" s="204"/>
      <c r="L183" s="208"/>
      <c r="M183" s="209"/>
      <c r="N183" s="210"/>
      <c r="O183" s="210"/>
      <c r="P183" s="211">
        <f>SUM(P184:P190)</f>
        <v>0</v>
      </c>
      <c r="Q183" s="210"/>
      <c r="R183" s="211">
        <f>SUM(R184:R190)</f>
        <v>0</v>
      </c>
      <c r="S183" s="210"/>
      <c r="T183" s="212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138</v>
      </c>
      <c r="AT183" s="214" t="s">
        <v>74</v>
      </c>
      <c r="AU183" s="214" t="s">
        <v>83</v>
      </c>
      <c r="AY183" s="213" t="s">
        <v>121</v>
      </c>
      <c r="BK183" s="215">
        <f>SUM(BK184:BK190)</f>
        <v>0</v>
      </c>
    </row>
    <row r="184" s="2" customFormat="1" ht="24.15" customHeight="1">
      <c r="A184" s="37"/>
      <c r="B184" s="38"/>
      <c r="C184" s="218" t="s">
        <v>292</v>
      </c>
      <c r="D184" s="218" t="s">
        <v>124</v>
      </c>
      <c r="E184" s="219" t="s">
        <v>293</v>
      </c>
      <c r="F184" s="220" t="s">
        <v>294</v>
      </c>
      <c r="G184" s="221" t="s">
        <v>286</v>
      </c>
      <c r="H184" s="222">
        <v>0.050000000000000003</v>
      </c>
      <c r="I184" s="223"/>
      <c r="J184" s="224">
        <f>ROUND(I184*H184,2)</f>
        <v>0</v>
      </c>
      <c r="K184" s="220" t="s">
        <v>128</v>
      </c>
      <c r="L184" s="43"/>
      <c r="M184" s="225" t="s">
        <v>1</v>
      </c>
      <c r="N184" s="226" t="s">
        <v>40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295</v>
      </c>
      <c r="AT184" s="229" t="s">
        <v>124</v>
      </c>
      <c r="AU184" s="229" t="s">
        <v>85</v>
      </c>
      <c r="AY184" s="16" t="s">
        <v>121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83</v>
      </c>
      <c r="BK184" s="230">
        <f>ROUND(I184*H184,2)</f>
        <v>0</v>
      </c>
      <c r="BL184" s="16" t="s">
        <v>295</v>
      </c>
      <c r="BM184" s="229" t="s">
        <v>296</v>
      </c>
    </row>
    <row r="185" s="2" customFormat="1">
      <c r="A185" s="37"/>
      <c r="B185" s="38"/>
      <c r="C185" s="39"/>
      <c r="D185" s="231" t="s">
        <v>131</v>
      </c>
      <c r="E185" s="39"/>
      <c r="F185" s="232" t="s">
        <v>297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131</v>
      </c>
      <c r="AU185" s="16" t="s">
        <v>85</v>
      </c>
    </row>
    <row r="186" s="2" customFormat="1" ht="24.15" customHeight="1">
      <c r="A186" s="37"/>
      <c r="B186" s="38"/>
      <c r="C186" s="218" t="s">
        <v>298</v>
      </c>
      <c r="D186" s="218" t="s">
        <v>124</v>
      </c>
      <c r="E186" s="219" t="s">
        <v>299</v>
      </c>
      <c r="F186" s="220" t="s">
        <v>300</v>
      </c>
      <c r="G186" s="221" t="s">
        <v>286</v>
      </c>
      <c r="H186" s="222">
        <v>0.050000000000000003</v>
      </c>
      <c r="I186" s="223"/>
      <c r="J186" s="224">
        <f>ROUND(I186*H186,2)</f>
        <v>0</v>
      </c>
      <c r="K186" s="220" t="s">
        <v>128</v>
      </c>
      <c r="L186" s="43"/>
      <c r="M186" s="225" t="s">
        <v>1</v>
      </c>
      <c r="N186" s="226" t="s">
        <v>40</v>
      </c>
      <c r="O186" s="90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295</v>
      </c>
      <c r="AT186" s="229" t="s">
        <v>124</v>
      </c>
      <c r="AU186" s="229" t="s">
        <v>85</v>
      </c>
      <c r="AY186" s="16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83</v>
      </c>
      <c r="BK186" s="230">
        <f>ROUND(I186*H186,2)</f>
        <v>0</v>
      </c>
      <c r="BL186" s="16" t="s">
        <v>295</v>
      </c>
      <c r="BM186" s="229" t="s">
        <v>301</v>
      </c>
    </row>
    <row r="187" s="2" customFormat="1">
      <c r="A187" s="37"/>
      <c r="B187" s="38"/>
      <c r="C187" s="39"/>
      <c r="D187" s="231" t="s">
        <v>131</v>
      </c>
      <c r="E187" s="39"/>
      <c r="F187" s="232" t="s">
        <v>302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131</v>
      </c>
      <c r="AU187" s="16" t="s">
        <v>85</v>
      </c>
    </row>
    <row r="188" s="2" customFormat="1" ht="37.8" customHeight="1">
      <c r="A188" s="37"/>
      <c r="B188" s="38"/>
      <c r="C188" s="218" t="s">
        <v>303</v>
      </c>
      <c r="D188" s="218" t="s">
        <v>124</v>
      </c>
      <c r="E188" s="219" t="s">
        <v>304</v>
      </c>
      <c r="F188" s="220" t="s">
        <v>305</v>
      </c>
      <c r="G188" s="221" t="s">
        <v>286</v>
      </c>
      <c r="H188" s="222">
        <v>0.5</v>
      </c>
      <c r="I188" s="223"/>
      <c r="J188" s="224">
        <f>ROUND(I188*H188,2)</f>
        <v>0</v>
      </c>
      <c r="K188" s="220" t="s">
        <v>128</v>
      </c>
      <c r="L188" s="43"/>
      <c r="M188" s="225" t="s">
        <v>1</v>
      </c>
      <c r="N188" s="226" t="s">
        <v>40</v>
      </c>
      <c r="O188" s="90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295</v>
      </c>
      <c r="AT188" s="229" t="s">
        <v>124</v>
      </c>
      <c r="AU188" s="229" t="s">
        <v>85</v>
      </c>
      <c r="AY188" s="16" t="s">
        <v>121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83</v>
      </c>
      <c r="BK188" s="230">
        <f>ROUND(I188*H188,2)</f>
        <v>0</v>
      </c>
      <c r="BL188" s="16" t="s">
        <v>295</v>
      </c>
      <c r="BM188" s="229" t="s">
        <v>306</v>
      </c>
    </row>
    <row r="189" s="2" customFormat="1">
      <c r="A189" s="37"/>
      <c r="B189" s="38"/>
      <c r="C189" s="39"/>
      <c r="D189" s="231" t="s">
        <v>131</v>
      </c>
      <c r="E189" s="39"/>
      <c r="F189" s="232" t="s">
        <v>307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131</v>
      </c>
      <c r="AU189" s="16" t="s">
        <v>85</v>
      </c>
    </row>
    <row r="190" s="13" customFormat="1">
      <c r="A190" s="13"/>
      <c r="B190" s="246"/>
      <c r="C190" s="247"/>
      <c r="D190" s="248" t="s">
        <v>157</v>
      </c>
      <c r="E190" s="247"/>
      <c r="F190" s="250" t="s">
        <v>308</v>
      </c>
      <c r="G190" s="247"/>
      <c r="H190" s="251">
        <v>0.5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157</v>
      </c>
      <c r="AU190" s="257" t="s">
        <v>85</v>
      </c>
      <c r="AV190" s="13" t="s">
        <v>85</v>
      </c>
      <c r="AW190" s="13" t="s">
        <v>4</v>
      </c>
      <c r="AX190" s="13" t="s">
        <v>83</v>
      </c>
      <c r="AY190" s="257" t="s">
        <v>121</v>
      </c>
    </row>
    <row r="191" s="12" customFormat="1" ht="25.92" customHeight="1">
      <c r="A191" s="12"/>
      <c r="B191" s="203"/>
      <c r="C191" s="204"/>
      <c r="D191" s="205" t="s">
        <v>74</v>
      </c>
      <c r="E191" s="206" t="s">
        <v>309</v>
      </c>
      <c r="F191" s="206" t="s">
        <v>310</v>
      </c>
      <c r="G191" s="204"/>
      <c r="H191" s="204"/>
      <c r="I191" s="207"/>
      <c r="J191" s="191">
        <f>BK191</f>
        <v>0</v>
      </c>
      <c r="K191" s="204"/>
      <c r="L191" s="208"/>
      <c r="M191" s="209"/>
      <c r="N191" s="210"/>
      <c r="O191" s="210"/>
      <c r="P191" s="211">
        <f>SUM(P192:P197)</f>
        <v>0</v>
      </c>
      <c r="Q191" s="210"/>
      <c r="R191" s="211">
        <f>SUM(R192:R197)</f>
        <v>0</v>
      </c>
      <c r="S191" s="210"/>
      <c r="T191" s="212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143</v>
      </c>
      <c r="AT191" s="214" t="s">
        <v>74</v>
      </c>
      <c r="AU191" s="214" t="s">
        <v>75</v>
      </c>
      <c r="AY191" s="213" t="s">
        <v>121</v>
      </c>
      <c r="BK191" s="215">
        <f>SUM(BK192:BK197)</f>
        <v>0</v>
      </c>
    </row>
    <row r="192" s="2" customFormat="1" ht="16.5" customHeight="1">
      <c r="A192" s="37"/>
      <c r="B192" s="38"/>
      <c r="C192" s="218" t="s">
        <v>311</v>
      </c>
      <c r="D192" s="218" t="s">
        <v>124</v>
      </c>
      <c r="E192" s="219" t="s">
        <v>312</v>
      </c>
      <c r="F192" s="220" t="s">
        <v>313</v>
      </c>
      <c r="G192" s="221" t="s">
        <v>314</v>
      </c>
      <c r="H192" s="222">
        <v>12</v>
      </c>
      <c r="I192" s="223"/>
      <c r="J192" s="224">
        <f>ROUND(I192*H192,2)</f>
        <v>0</v>
      </c>
      <c r="K192" s="220" t="s">
        <v>128</v>
      </c>
      <c r="L192" s="43"/>
      <c r="M192" s="225" t="s">
        <v>1</v>
      </c>
      <c r="N192" s="226" t="s">
        <v>40</v>
      </c>
      <c r="O192" s="90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315</v>
      </c>
      <c r="AT192" s="229" t="s">
        <v>124</v>
      </c>
      <c r="AU192" s="229" t="s">
        <v>83</v>
      </c>
      <c r="AY192" s="16" t="s">
        <v>121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83</v>
      </c>
      <c r="BK192" s="230">
        <f>ROUND(I192*H192,2)</f>
        <v>0</v>
      </c>
      <c r="BL192" s="16" t="s">
        <v>315</v>
      </c>
      <c r="BM192" s="229" t="s">
        <v>316</v>
      </c>
    </row>
    <row r="193" s="2" customFormat="1">
      <c r="A193" s="37"/>
      <c r="B193" s="38"/>
      <c r="C193" s="39"/>
      <c r="D193" s="231" t="s">
        <v>131</v>
      </c>
      <c r="E193" s="39"/>
      <c r="F193" s="232" t="s">
        <v>317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131</v>
      </c>
      <c r="AU193" s="16" t="s">
        <v>83</v>
      </c>
    </row>
    <row r="194" s="2" customFormat="1" ht="24.15" customHeight="1">
      <c r="A194" s="37"/>
      <c r="B194" s="38"/>
      <c r="C194" s="218" t="s">
        <v>318</v>
      </c>
      <c r="D194" s="218" t="s">
        <v>124</v>
      </c>
      <c r="E194" s="219" t="s">
        <v>319</v>
      </c>
      <c r="F194" s="220" t="s">
        <v>320</v>
      </c>
      <c r="G194" s="221" t="s">
        <v>314</v>
      </c>
      <c r="H194" s="222">
        <v>2</v>
      </c>
      <c r="I194" s="223"/>
      <c r="J194" s="224">
        <f>ROUND(I194*H194,2)</f>
        <v>0</v>
      </c>
      <c r="K194" s="220" t="s">
        <v>128</v>
      </c>
      <c r="L194" s="43"/>
      <c r="M194" s="225" t="s">
        <v>1</v>
      </c>
      <c r="N194" s="226" t="s">
        <v>40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315</v>
      </c>
      <c r="AT194" s="229" t="s">
        <v>124</v>
      </c>
      <c r="AU194" s="229" t="s">
        <v>83</v>
      </c>
      <c r="AY194" s="16" t="s">
        <v>121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83</v>
      </c>
      <c r="BK194" s="230">
        <f>ROUND(I194*H194,2)</f>
        <v>0</v>
      </c>
      <c r="BL194" s="16" t="s">
        <v>315</v>
      </c>
      <c r="BM194" s="229" t="s">
        <v>321</v>
      </c>
    </row>
    <row r="195" s="2" customFormat="1">
      <c r="A195" s="37"/>
      <c r="B195" s="38"/>
      <c r="C195" s="39"/>
      <c r="D195" s="231" t="s">
        <v>131</v>
      </c>
      <c r="E195" s="39"/>
      <c r="F195" s="232" t="s">
        <v>322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131</v>
      </c>
      <c r="AU195" s="16" t="s">
        <v>83</v>
      </c>
    </row>
    <row r="196" s="2" customFormat="1" ht="37.8" customHeight="1">
      <c r="A196" s="37"/>
      <c r="B196" s="38"/>
      <c r="C196" s="218" t="s">
        <v>323</v>
      </c>
      <c r="D196" s="218" t="s">
        <v>124</v>
      </c>
      <c r="E196" s="219" t="s">
        <v>324</v>
      </c>
      <c r="F196" s="220" t="s">
        <v>325</v>
      </c>
      <c r="G196" s="221" t="s">
        <v>314</v>
      </c>
      <c r="H196" s="222">
        <v>10</v>
      </c>
      <c r="I196" s="223"/>
      <c r="J196" s="224">
        <f>ROUND(I196*H196,2)</f>
        <v>0</v>
      </c>
      <c r="K196" s="220" t="s">
        <v>128</v>
      </c>
      <c r="L196" s="43"/>
      <c r="M196" s="225" t="s">
        <v>1</v>
      </c>
      <c r="N196" s="226" t="s">
        <v>40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315</v>
      </c>
      <c r="AT196" s="229" t="s">
        <v>124</v>
      </c>
      <c r="AU196" s="229" t="s">
        <v>83</v>
      </c>
      <c r="AY196" s="16" t="s">
        <v>121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315</v>
      </c>
      <c r="BM196" s="229" t="s">
        <v>326</v>
      </c>
    </row>
    <row r="197" s="2" customFormat="1">
      <c r="A197" s="37"/>
      <c r="B197" s="38"/>
      <c r="C197" s="39"/>
      <c r="D197" s="231" t="s">
        <v>131</v>
      </c>
      <c r="E197" s="39"/>
      <c r="F197" s="232" t="s">
        <v>327</v>
      </c>
      <c r="G197" s="39"/>
      <c r="H197" s="39"/>
      <c r="I197" s="233"/>
      <c r="J197" s="39"/>
      <c r="K197" s="39"/>
      <c r="L197" s="43"/>
      <c r="M197" s="234"/>
      <c r="N197" s="23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131</v>
      </c>
      <c r="AU197" s="16" t="s">
        <v>83</v>
      </c>
    </row>
    <row r="198" s="2" customFormat="1" ht="49.92" customHeight="1">
      <c r="A198" s="37"/>
      <c r="B198" s="38"/>
      <c r="C198" s="39"/>
      <c r="D198" s="39"/>
      <c r="E198" s="206" t="s">
        <v>328</v>
      </c>
      <c r="F198" s="206" t="s">
        <v>329</v>
      </c>
      <c r="G198" s="39"/>
      <c r="H198" s="39"/>
      <c r="I198" s="39"/>
      <c r="J198" s="191">
        <f>BK198</f>
        <v>0</v>
      </c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74</v>
      </c>
      <c r="AU198" s="16" t="s">
        <v>75</v>
      </c>
      <c r="AY198" s="16" t="s">
        <v>330</v>
      </c>
      <c r="BK198" s="230">
        <f>SUM(BK199:BK204)</f>
        <v>0</v>
      </c>
    </row>
    <row r="199" s="2" customFormat="1" ht="16.32" customHeight="1">
      <c r="A199" s="37"/>
      <c r="B199" s="38"/>
      <c r="C199" s="269" t="s">
        <v>1</v>
      </c>
      <c r="D199" s="269" t="s">
        <v>124</v>
      </c>
      <c r="E199" s="270" t="s">
        <v>1</v>
      </c>
      <c r="F199" s="271" t="s">
        <v>1</v>
      </c>
      <c r="G199" s="272" t="s">
        <v>1</v>
      </c>
      <c r="H199" s="273"/>
      <c r="I199" s="274"/>
      <c r="J199" s="275">
        <f>BK199</f>
        <v>0</v>
      </c>
      <c r="K199" s="276"/>
      <c r="L199" s="43"/>
      <c r="M199" s="277" t="s">
        <v>1</v>
      </c>
      <c r="N199" s="278" t="s">
        <v>40</v>
      </c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330</v>
      </c>
      <c r="AU199" s="16" t="s">
        <v>83</v>
      </c>
      <c r="AY199" s="16" t="s">
        <v>330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83</v>
      </c>
      <c r="BK199" s="230">
        <f>I199*H199</f>
        <v>0</v>
      </c>
    </row>
    <row r="200" s="2" customFormat="1" ht="16.32" customHeight="1">
      <c r="A200" s="37"/>
      <c r="B200" s="38"/>
      <c r="C200" s="269" t="s">
        <v>1</v>
      </c>
      <c r="D200" s="269" t="s">
        <v>124</v>
      </c>
      <c r="E200" s="270" t="s">
        <v>1</v>
      </c>
      <c r="F200" s="271" t="s">
        <v>1</v>
      </c>
      <c r="G200" s="272" t="s">
        <v>1</v>
      </c>
      <c r="H200" s="273"/>
      <c r="I200" s="274"/>
      <c r="J200" s="275">
        <f>BK200</f>
        <v>0</v>
      </c>
      <c r="K200" s="276"/>
      <c r="L200" s="43"/>
      <c r="M200" s="277" t="s">
        <v>1</v>
      </c>
      <c r="N200" s="278" t="s">
        <v>40</v>
      </c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330</v>
      </c>
      <c r="AU200" s="16" t="s">
        <v>83</v>
      </c>
      <c r="AY200" s="16" t="s">
        <v>330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83</v>
      </c>
      <c r="BK200" s="230">
        <f>I200*H200</f>
        <v>0</v>
      </c>
    </row>
    <row r="201" s="2" customFormat="1" ht="16.32" customHeight="1">
      <c r="A201" s="37"/>
      <c r="B201" s="38"/>
      <c r="C201" s="269" t="s">
        <v>1</v>
      </c>
      <c r="D201" s="269" t="s">
        <v>124</v>
      </c>
      <c r="E201" s="270" t="s">
        <v>1</v>
      </c>
      <c r="F201" s="271" t="s">
        <v>1</v>
      </c>
      <c r="G201" s="272" t="s">
        <v>1</v>
      </c>
      <c r="H201" s="273"/>
      <c r="I201" s="274"/>
      <c r="J201" s="275">
        <f>BK201</f>
        <v>0</v>
      </c>
      <c r="K201" s="276"/>
      <c r="L201" s="43"/>
      <c r="M201" s="277" t="s">
        <v>1</v>
      </c>
      <c r="N201" s="278" t="s">
        <v>40</v>
      </c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330</v>
      </c>
      <c r="AU201" s="16" t="s">
        <v>83</v>
      </c>
      <c r="AY201" s="16" t="s">
        <v>330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83</v>
      </c>
      <c r="BK201" s="230">
        <f>I201*H201</f>
        <v>0</v>
      </c>
    </row>
    <row r="202" s="2" customFormat="1" ht="16.32" customHeight="1">
      <c r="A202" s="37"/>
      <c r="B202" s="38"/>
      <c r="C202" s="269" t="s">
        <v>1</v>
      </c>
      <c r="D202" s="269" t="s">
        <v>124</v>
      </c>
      <c r="E202" s="270" t="s">
        <v>1</v>
      </c>
      <c r="F202" s="271" t="s">
        <v>1</v>
      </c>
      <c r="G202" s="272" t="s">
        <v>1</v>
      </c>
      <c r="H202" s="273"/>
      <c r="I202" s="274"/>
      <c r="J202" s="275">
        <f>BK202</f>
        <v>0</v>
      </c>
      <c r="K202" s="276"/>
      <c r="L202" s="43"/>
      <c r="M202" s="277" t="s">
        <v>1</v>
      </c>
      <c r="N202" s="278" t="s">
        <v>40</v>
      </c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330</v>
      </c>
      <c r="AU202" s="16" t="s">
        <v>83</v>
      </c>
      <c r="AY202" s="16" t="s">
        <v>330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I202*H202</f>
        <v>0</v>
      </c>
    </row>
    <row r="203" s="2" customFormat="1" ht="16.32" customHeight="1">
      <c r="A203" s="37"/>
      <c r="B203" s="38"/>
      <c r="C203" s="269" t="s">
        <v>1</v>
      </c>
      <c r="D203" s="269" t="s">
        <v>124</v>
      </c>
      <c r="E203" s="270" t="s">
        <v>1</v>
      </c>
      <c r="F203" s="271" t="s">
        <v>1</v>
      </c>
      <c r="G203" s="272" t="s">
        <v>1</v>
      </c>
      <c r="H203" s="273"/>
      <c r="I203" s="274"/>
      <c r="J203" s="275">
        <f>BK203</f>
        <v>0</v>
      </c>
      <c r="K203" s="276"/>
      <c r="L203" s="43"/>
      <c r="M203" s="277" t="s">
        <v>1</v>
      </c>
      <c r="N203" s="278" t="s">
        <v>40</v>
      </c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330</v>
      </c>
      <c r="AU203" s="16" t="s">
        <v>83</v>
      </c>
      <c r="AY203" s="16" t="s">
        <v>330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83</v>
      </c>
      <c r="BK203" s="230">
        <f>I203*H203</f>
        <v>0</v>
      </c>
    </row>
    <row r="204" s="2" customFormat="1" ht="16.32" customHeight="1">
      <c r="A204" s="37"/>
      <c r="B204" s="38"/>
      <c r="C204" s="269" t="s">
        <v>1</v>
      </c>
      <c r="D204" s="269" t="s">
        <v>124</v>
      </c>
      <c r="E204" s="270" t="s">
        <v>1</v>
      </c>
      <c r="F204" s="271" t="s">
        <v>1</v>
      </c>
      <c r="G204" s="272" t="s">
        <v>1</v>
      </c>
      <c r="H204" s="273"/>
      <c r="I204" s="274"/>
      <c r="J204" s="275">
        <f>BK204</f>
        <v>0</v>
      </c>
      <c r="K204" s="276"/>
      <c r="L204" s="43"/>
      <c r="M204" s="277" t="s">
        <v>1</v>
      </c>
      <c r="N204" s="278" t="s">
        <v>40</v>
      </c>
      <c r="O204" s="279"/>
      <c r="P204" s="279"/>
      <c r="Q204" s="279"/>
      <c r="R204" s="279"/>
      <c r="S204" s="279"/>
      <c r="T204" s="280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330</v>
      </c>
      <c r="AU204" s="16" t="s">
        <v>83</v>
      </c>
      <c r="AY204" s="16" t="s">
        <v>330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83</v>
      </c>
      <c r="BK204" s="230">
        <f>I204*H204</f>
        <v>0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66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BP3/rJte74w9F/tGkrTN//HHA+jPebezEHfPwxtTFteomTbkzzGOVqqS4bIy6yfrS/une6EYg2VRJJXFRXVPAQ==" hashValue="CMFZu+fvpdW3vD3TkHYAW0unDm+WVwbUqEnKOYKUGfwehgwhtE0Reh+tJqaFvv+HTtmQ4V6rItBDecn73frE1Q==" algorithmName="SHA-512" password="CC35"/>
  <autoFilter ref="C121:K20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199:D205">
      <formula1>"K, M"</formula1>
    </dataValidation>
    <dataValidation type="list" allowBlank="1" showInputMessage="1" showErrorMessage="1" error="Povoleny jsou hodnoty základní, snížená, zákl. přenesená, sníž. přenesená, nulová." sqref="N199:N205">
      <formula1>"základní, snížená, zákl. přenesená, sníž. přenesená, nulová"</formula1>
    </dataValidation>
  </dataValidations>
  <hyperlinks>
    <hyperlink ref="F126" r:id="rId1" display="https://podminky.urs.cz/item/CS_URS_2024_01/741112061"/>
    <hyperlink ref="F129" r:id="rId2" display="https://podminky.urs.cz/item/CS_URS_2024_01/741112101"/>
    <hyperlink ref="F132" r:id="rId3" display="https://podminky.urs.cz/item/CS_URS_2024_01/741122015"/>
    <hyperlink ref="F139" r:id="rId4" display="https://podminky.urs.cz/item/CS_URS_2024_01/741122016"/>
    <hyperlink ref="F143" r:id="rId5" display="https://podminky.urs.cz/item/CS_URS_2024_01/741122031"/>
    <hyperlink ref="F147" r:id="rId6" display="https://podminky.urs.cz/item/CS_URS_2024_01/741130001"/>
    <hyperlink ref="F149" r:id="rId7" display="https://podminky.urs.cz/item/CS_URS_2024_01/741130004"/>
    <hyperlink ref="F151" r:id="rId8" display="https://podminky.urs.cz/item/CS_URS_2024_01/741210001"/>
    <hyperlink ref="F154" r:id="rId9" display="https://podminky.urs.cz/item/CS_URS_2024_01/741310101"/>
    <hyperlink ref="F159" r:id="rId10" display="https://podminky.urs.cz/item/CS_URS_2024_01/741310121"/>
    <hyperlink ref="F164" r:id="rId11" display="https://podminky.urs.cz/item/CS_URS_2024_01/741313002"/>
    <hyperlink ref="F169" r:id="rId12" display="https://podminky.urs.cz/item/CS_URS_2024_01/741313004"/>
    <hyperlink ref="F172" r:id="rId13" display="https://podminky.urs.cz/item/CS_URS_2024_01/741313005"/>
    <hyperlink ref="F179" r:id="rId14" display="https://podminky.urs.cz/item/CS_URS_2024_01/741810001"/>
    <hyperlink ref="F181" r:id="rId15" display="https://podminky.urs.cz/item/CS_URS_2024_01/998741101"/>
    <hyperlink ref="F185" r:id="rId16" display="https://podminky.urs.cz/item/CS_URS_2024_01/469971111"/>
    <hyperlink ref="F187" r:id="rId17" display="https://podminky.urs.cz/item/CS_URS_2024_01/469972111"/>
    <hyperlink ref="F189" r:id="rId18" display="https://podminky.urs.cz/item/CS_URS_2024_01/469972121"/>
    <hyperlink ref="F193" r:id="rId19" display="https://podminky.urs.cz/item/CS_URS_2024_01/HZS2231"/>
    <hyperlink ref="F195" r:id="rId20" display="https://podminky.urs.cz/item/CS_URS_2024_01/HZS2232"/>
    <hyperlink ref="F197" r:id="rId21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 1., 2., 3.nadzemní podlaží budovy J.Palacha 932/20, k.ú. Karlovy Vary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ROUND((ROUND((SUM(BE122:BE198)),  2) + SUM(BE200:BE205)), 2)</f>
        <v>0</v>
      </c>
      <c r="G33" s="37"/>
      <c r="H33" s="37"/>
      <c r="I33" s="154">
        <v>0.20999999999999999</v>
      </c>
      <c r="J33" s="153">
        <f>ROUND((ROUND(((SUM(BE122:BE198))*I33),  2) + (SUM(BE200:BE205)*I33)),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ROUND((ROUND((SUM(BF122:BF198)),  2) + SUM(BF200:BF205)), 2)</f>
        <v>0</v>
      </c>
      <c r="G34" s="37"/>
      <c r="H34" s="37"/>
      <c r="I34" s="154">
        <v>0.12</v>
      </c>
      <c r="J34" s="153">
        <f>ROUND((ROUND(((SUM(BF122:BF198))*I34),  2) + (SUM(BF200:BF205)*I34)),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ROUND((ROUND((SUM(BG122:BG198)),  2) + SUM(BG200:BG205)),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ROUND((ROUND((SUM(BH122:BH198)),  2) + SUM(BH200:BH205)),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ROUND((ROUND((SUM(BI122:BI198)),  2) + SUM(BI200:BI205)),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 1., 2., 3.nadzemní podlaží budovy J.Palacha 932/20, k.ú. Karlovy Vary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D14b - 2.np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102</v>
      </c>
      <c r="E99" s="181"/>
      <c r="F99" s="181"/>
      <c r="G99" s="181"/>
      <c r="H99" s="181"/>
      <c r="I99" s="181"/>
      <c r="J99" s="182">
        <f>J181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J182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104</v>
      </c>
      <c r="E101" s="181"/>
      <c r="F101" s="181"/>
      <c r="G101" s="181"/>
      <c r="H101" s="181"/>
      <c r="I101" s="181"/>
      <c r="J101" s="182">
        <f>J192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105</v>
      </c>
      <c r="E102" s="179"/>
      <c r="F102" s="179"/>
      <c r="G102" s="179"/>
      <c r="H102" s="179"/>
      <c r="I102" s="179"/>
      <c r="J102" s="191">
        <f>J199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 1., 2., 3.nadzemní podlaží budovy J.Palacha 932/20, k.ú. Karlovy Vary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D14b - 2.np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107</v>
      </c>
      <c r="D121" s="195" t="s">
        <v>60</v>
      </c>
      <c r="E121" s="195" t="s">
        <v>56</v>
      </c>
      <c r="F121" s="195" t="s">
        <v>57</v>
      </c>
      <c r="G121" s="195" t="s">
        <v>108</v>
      </c>
      <c r="H121" s="195" t="s">
        <v>109</v>
      </c>
      <c r="I121" s="195" t="s">
        <v>110</v>
      </c>
      <c r="J121" s="195" t="s">
        <v>97</v>
      </c>
      <c r="K121" s="196" t="s">
        <v>111</v>
      </c>
      <c r="L121" s="197"/>
      <c r="M121" s="99" t="s">
        <v>1</v>
      </c>
      <c r="N121" s="100" t="s">
        <v>39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P123+P181+P192+P199</f>
        <v>0</v>
      </c>
      <c r="Q122" s="103"/>
      <c r="R122" s="200">
        <f>R123+R181+R192+R199</f>
        <v>0.10645249999999999</v>
      </c>
      <c r="S122" s="103"/>
      <c r="T122" s="201">
        <f>T123+T181+T192+T199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99</v>
      </c>
      <c r="BK122" s="202">
        <f>BK123+BK181+BK192+BK199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119</v>
      </c>
      <c r="F123" s="206" t="s">
        <v>120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0.10645249999999999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121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122</v>
      </c>
      <c r="F124" s="216" t="s">
        <v>123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SUM(P125:P180)</f>
        <v>0</v>
      </c>
      <c r="Q124" s="210"/>
      <c r="R124" s="211">
        <f>SUM(R125:R180)</f>
        <v>0.10645249999999999</v>
      </c>
      <c r="S124" s="210"/>
      <c r="T124" s="212">
        <f>SUM(T125:T180)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121</v>
      </c>
      <c r="BK124" s="215">
        <f>SUM(BK125:BK180)</f>
        <v>0</v>
      </c>
    </row>
    <row r="125" s="2" customFormat="1" ht="49.05" customHeight="1">
      <c r="A125" s="37"/>
      <c r="B125" s="38"/>
      <c r="C125" s="218" t="s">
        <v>83</v>
      </c>
      <c r="D125" s="218" t="s">
        <v>124</v>
      </c>
      <c r="E125" s="219" t="s">
        <v>125</v>
      </c>
      <c r="F125" s="220" t="s">
        <v>126</v>
      </c>
      <c r="G125" s="221" t="s">
        <v>127</v>
      </c>
      <c r="H125" s="222">
        <v>20</v>
      </c>
      <c r="I125" s="223"/>
      <c r="J125" s="224">
        <f>ROUND(I125*H125,2)</f>
        <v>0</v>
      </c>
      <c r="K125" s="220" t="s">
        <v>128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129</v>
      </c>
      <c r="AT125" s="229" t="s">
        <v>124</v>
      </c>
      <c r="AU125" s="229" t="s">
        <v>85</v>
      </c>
      <c r="AY125" s="16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129</v>
      </c>
      <c r="BM125" s="229" t="s">
        <v>332</v>
      </c>
    </row>
    <row r="126" s="2" customFormat="1">
      <c r="A126" s="37"/>
      <c r="B126" s="38"/>
      <c r="C126" s="39"/>
      <c r="D126" s="231" t="s">
        <v>131</v>
      </c>
      <c r="E126" s="39"/>
      <c r="F126" s="232" t="s">
        <v>132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85</v>
      </c>
    </row>
    <row r="127" s="2" customFormat="1" ht="21.75" customHeight="1">
      <c r="A127" s="37"/>
      <c r="B127" s="38"/>
      <c r="C127" s="236" t="s">
        <v>85</v>
      </c>
      <c r="D127" s="236" t="s">
        <v>133</v>
      </c>
      <c r="E127" s="237" t="s">
        <v>134</v>
      </c>
      <c r="F127" s="238" t="s">
        <v>135</v>
      </c>
      <c r="G127" s="239" t="s">
        <v>127</v>
      </c>
      <c r="H127" s="240">
        <v>20</v>
      </c>
      <c r="I127" s="241"/>
      <c r="J127" s="242">
        <f>ROUND(I127*H127,2)</f>
        <v>0</v>
      </c>
      <c r="K127" s="238" t="s">
        <v>128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4.0000000000000003E-05</v>
      </c>
      <c r="R127" s="227">
        <f>Q127*H127</f>
        <v>0.00080000000000000004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136</v>
      </c>
      <c r="AT127" s="229" t="s">
        <v>133</v>
      </c>
      <c r="AU127" s="229" t="s">
        <v>85</v>
      </c>
      <c r="AY127" s="16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129</v>
      </c>
      <c r="BM127" s="229" t="s">
        <v>333</v>
      </c>
    </row>
    <row r="128" s="2" customFormat="1" ht="55.5" customHeight="1">
      <c r="A128" s="37"/>
      <c r="B128" s="38"/>
      <c r="C128" s="218" t="s">
        <v>138</v>
      </c>
      <c r="D128" s="218" t="s">
        <v>124</v>
      </c>
      <c r="E128" s="219" t="s">
        <v>139</v>
      </c>
      <c r="F128" s="220" t="s">
        <v>140</v>
      </c>
      <c r="G128" s="221" t="s">
        <v>127</v>
      </c>
      <c r="H128" s="222">
        <v>11</v>
      </c>
      <c r="I128" s="223"/>
      <c r="J128" s="224">
        <f>ROUND(I128*H128,2)</f>
        <v>0</v>
      </c>
      <c r="K128" s="220" t="s">
        <v>128</v>
      </c>
      <c r="L128" s="43"/>
      <c r="M128" s="225" t="s">
        <v>1</v>
      </c>
      <c r="N128" s="226" t="s">
        <v>40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129</v>
      </c>
      <c r="AT128" s="229" t="s">
        <v>124</v>
      </c>
      <c r="AU128" s="229" t="s">
        <v>85</v>
      </c>
      <c r="AY128" s="16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83</v>
      </c>
      <c r="BK128" s="230">
        <f>ROUND(I128*H128,2)</f>
        <v>0</v>
      </c>
      <c r="BL128" s="16" t="s">
        <v>129</v>
      </c>
      <c r="BM128" s="229" t="s">
        <v>334</v>
      </c>
    </row>
    <row r="129" s="2" customFormat="1">
      <c r="A129" s="37"/>
      <c r="B129" s="38"/>
      <c r="C129" s="39"/>
      <c r="D129" s="231" t="s">
        <v>131</v>
      </c>
      <c r="E129" s="39"/>
      <c r="F129" s="232" t="s">
        <v>142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85</v>
      </c>
    </row>
    <row r="130" s="2" customFormat="1" ht="24.15" customHeight="1">
      <c r="A130" s="37"/>
      <c r="B130" s="38"/>
      <c r="C130" s="236" t="s">
        <v>143</v>
      </c>
      <c r="D130" s="236" t="s">
        <v>133</v>
      </c>
      <c r="E130" s="237" t="s">
        <v>144</v>
      </c>
      <c r="F130" s="238" t="s">
        <v>145</v>
      </c>
      <c r="G130" s="239" t="s">
        <v>127</v>
      </c>
      <c r="H130" s="240">
        <v>11</v>
      </c>
      <c r="I130" s="241"/>
      <c r="J130" s="242">
        <f>ROUND(I130*H130,2)</f>
        <v>0</v>
      </c>
      <c r="K130" s="238" t="s">
        <v>128</v>
      </c>
      <c r="L130" s="243"/>
      <c r="M130" s="244" t="s">
        <v>1</v>
      </c>
      <c r="N130" s="245" t="s">
        <v>40</v>
      </c>
      <c r="O130" s="90"/>
      <c r="P130" s="227">
        <f>O130*H130</f>
        <v>0</v>
      </c>
      <c r="Q130" s="227">
        <v>9.0000000000000006E-05</v>
      </c>
      <c r="R130" s="227">
        <f>Q130*H130</f>
        <v>0.00098999999999999999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136</v>
      </c>
      <c r="AT130" s="229" t="s">
        <v>133</v>
      </c>
      <c r="AU130" s="229" t="s">
        <v>85</v>
      </c>
      <c r="AY130" s="16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83</v>
      </c>
      <c r="BK130" s="230">
        <f>ROUND(I130*H130,2)</f>
        <v>0</v>
      </c>
      <c r="BL130" s="16" t="s">
        <v>129</v>
      </c>
      <c r="BM130" s="229" t="s">
        <v>335</v>
      </c>
    </row>
    <row r="131" s="2" customFormat="1" ht="37.8" customHeight="1">
      <c r="A131" s="37"/>
      <c r="B131" s="38"/>
      <c r="C131" s="218" t="s">
        <v>147</v>
      </c>
      <c r="D131" s="218" t="s">
        <v>124</v>
      </c>
      <c r="E131" s="219" t="s">
        <v>148</v>
      </c>
      <c r="F131" s="220" t="s">
        <v>149</v>
      </c>
      <c r="G131" s="221" t="s">
        <v>150</v>
      </c>
      <c r="H131" s="222">
        <v>85</v>
      </c>
      <c r="I131" s="223"/>
      <c r="J131" s="224">
        <f>ROUND(I131*H131,2)</f>
        <v>0</v>
      </c>
      <c r="K131" s="220" t="s">
        <v>128</v>
      </c>
      <c r="L131" s="43"/>
      <c r="M131" s="225" t="s">
        <v>1</v>
      </c>
      <c r="N131" s="226" t="s">
        <v>40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129</v>
      </c>
      <c r="AT131" s="229" t="s">
        <v>124</v>
      </c>
      <c r="AU131" s="229" t="s">
        <v>85</v>
      </c>
      <c r="AY131" s="16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129</v>
      </c>
      <c r="BM131" s="229" t="s">
        <v>336</v>
      </c>
    </row>
    <row r="132" s="2" customFormat="1">
      <c r="A132" s="37"/>
      <c r="B132" s="38"/>
      <c r="C132" s="39"/>
      <c r="D132" s="231" t="s">
        <v>131</v>
      </c>
      <c r="E132" s="39"/>
      <c r="F132" s="232" t="s">
        <v>152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85</v>
      </c>
    </row>
    <row r="133" s="2" customFormat="1" ht="24.15" customHeight="1">
      <c r="A133" s="37"/>
      <c r="B133" s="38"/>
      <c r="C133" s="236" t="s">
        <v>153</v>
      </c>
      <c r="D133" s="236" t="s">
        <v>133</v>
      </c>
      <c r="E133" s="237" t="s">
        <v>154</v>
      </c>
      <c r="F133" s="238" t="s">
        <v>155</v>
      </c>
      <c r="G133" s="239" t="s">
        <v>150</v>
      </c>
      <c r="H133" s="240">
        <v>97.75</v>
      </c>
      <c r="I133" s="241"/>
      <c r="J133" s="242">
        <f>ROUND(I133*H133,2)</f>
        <v>0</v>
      </c>
      <c r="K133" s="238" t="s">
        <v>128</v>
      </c>
      <c r="L133" s="243"/>
      <c r="M133" s="244" t="s">
        <v>1</v>
      </c>
      <c r="N133" s="245" t="s">
        <v>40</v>
      </c>
      <c r="O133" s="90"/>
      <c r="P133" s="227">
        <f>O133*H133</f>
        <v>0</v>
      </c>
      <c r="Q133" s="227">
        <v>0.00012</v>
      </c>
      <c r="R133" s="227">
        <f>Q133*H133</f>
        <v>0.011730000000000001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136</v>
      </c>
      <c r="AT133" s="229" t="s">
        <v>133</v>
      </c>
      <c r="AU133" s="229" t="s">
        <v>85</v>
      </c>
      <c r="AY133" s="16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83</v>
      </c>
      <c r="BK133" s="230">
        <f>ROUND(I133*H133,2)</f>
        <v>0</v>
      </c>
      <c r="BL133" s="16" t="s">
        <v>129</v>
      </c>
      <c r="BM133" s="229" t="s">
        <v>337</v>
      </c>
    </row>
    <row r="134" s="13" customFormat="1">
      <c r="A134" s="13"/>
      <c r="B134" s="246"/>
      <c r="C134" s="247"/>
      <c r="D134" s="248" t="s">
        <v>157</v>
      </c>
      <c r="E134" s="249" t="s">
        <v>1</v>
      </c>
      <c r="F134" s="250" t="s">
        <v>158</v>
      </c>
      <c r="G134" s="247"/>
      <c r="H134" s="251">
        <v>65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157</v>
      </c>
      <c r="AU134" s="257" t="s">
        <v>85</v>
      </c>
      <c r="AV134" s="13" t="s">
        <v>85</v>
      </c>
      <c r="AW134" s="13" t="s">
        <v>30</v>
      </c>
      <c r="AX134" s="13" t="s">
        <v>75</v>
      </c>
      <c r="AY134" s="257" t="s">
        <v>121</v>
      </c>
    </row>
    <row r="135" s="13" customFormat="1">
      <c r="A135" s="13"/>
      <c r="B135" s="246"/>
      <c r="C135" s="247"/>
      <c r="D135" s="248" t="s">
        <v>157</v>
      </c>
      <c r="E135" s="249" t="s">
        <v>1</v>
      </c>
      <c r="F135" s="250" t="s">
        <v>338</v>
      </c>
      <c r="G135" s="247"/>
      <c r="H135" s="251">
        <v>20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157</v>
      </c>
      <c r="AU135" s="257" t="s">
        <v>85</v>
      </c>
      <c r="AV135" s="13" t="s">
        <v>85</v>
      </c>
      <c r="AW135" s="13" t="s">
        <v>30</v>
      </c>
      <c r="AX135" s="13" t="s">
        <v>75</v>
      </c>
      <c r="AY135" s="257" t="s">
        <v>121</v>
      </c>
    </row>
    <row r="136" s="14" customFormat="1">
      <c r="A136" s="14"/>
      <c r="B136" s="258"/>
      <c r="C136" s="259"/>
      <c r="D136" s="248" t="s">
        <v>157</v>
      </c>
      <c r="E136" s="260" t="s">
        <v>1</v>
      </c>
      <c r="F136" s="261" t="s">
        <v>160</v>
      </c>
      <c r="G136" s="259"/>
      <c r="H136" s="262">
        <v>85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8" t="s">
        <v>157</v>
      </c>
      <c r="AU136" s="268" t="s">
        <v>85</v>
      </c>
      <c r="AV136" s="14" t="s">
        <v>143</v>
      </c>
      <c r="AW136" s="14" t="s">
        <v>30</v>
      </c>
      <c r="AX136" s="14" t="s">
        <v>83</v>
      </c>
      <c r="AY136" s="268" t="s">
        <v>121</v>
      </c>
    </row>
    <row r="137" s="13" customFormat="1">
      <c r="A137" s="13"/>
      <c r="B137" s="246"/>
      <c r="C137" s="247"/>
      <c r="D137" s="248" t="s">
        <v>157</v>
      </c>
      <c r="E137" s="247"/>
      <c r="F137" s="250" t="s">
        <v>339</v>
      </c>
      <c r="G137" s="247"/>
      <c r="H137" s="251">
        <v>97.75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157</v>
      </c>
      <c r="AU137" s="257" t="s">
        <v>85</v>
      </c>
      <c r="AV137" s="13" t="s">
        <v>85</v>
      </c>
      <c r="AW137" s="13" t="s">
        <v>4</v>
      </c>
      <c r="AX137" s="13" t="s">
        <v>83</v>
      </c>
      <c r="AY137" s="257" t="s">
        <v>121</v>
      </c>
    </row>
    <row r="138" s="2" customFormat="1" ht="37.8" customHeight="1">
      <c r="A138" s="37"/>
      <c r="B138" s="38"/>
      <c r="C138" s="218" t="s">
        <v>162</v>
      </c>
      <c r="D138" s="218" t="s">
        <v>124</v>
      </c>
      <c r="E138" s="219" t="s">
        <v>163</v>
      </c>
      <c r="F138" s="220" t="s">
        <v>164</v>
      </c>
      <c r="G138" s="221" t="s">
        <v>150</v>
      </c>
      <c r="H138" s="222">
        <v>95</v>
      </c>
      <c r="I138" s="223"/>
      <c r="J138" s="224">
        <f>ROUND(I138*H138,2)</f>
        <v>0</v>
      </c>
      <c r="K138" s="220" t="s">
        <v>128</v>
      </c>
      <c r="L138" s="43"/>
      <c r="M138" s="225" t="s">
        <v>1</v>
      </c>
      <c r="N138" s="226" t="s">
        <v>40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129</v>
      </c>
      <c r="AT138" s="229" t="s">
        <v>124</v>
      </c>
      <c r="AU138" s="229" t="s">
        <v>85</v>
      </c>
      <c r="AY138" s="16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129</v>
      </c>
      <c r="BM138" s="229" t="s">
        <v>340</v>
      </c>
    </row>
    <row r="139" s="2" customFormat="1">
      <c r="A139" s="37"/>
      <c r="B139" s="38"/>
      <c r="C139" s="39"/>
      <c r="D139" s="231" t="s">
        <v>131</v>
      </c>
      <c r="E139" s="39"/>
      <c r="F139" s="232" t="s">
        <v>166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85</v>
      </c>
    </row>
    <row r="140" s="2" customFormat="1" ht="24.15" customHeight="1">
      <c r="A140" s="37"/>
      <c r="B140" s="38"/>
      <c r="C140" s="236" t="s">
        <v>167</v>
      </c>
      <c r="D140" s="236" t="s">
        <v>133</v>
      </c>
      <c r="E140" s="237" t="s">
        <v>168</v>
      </c>
      <c r="F140" s="238" t="s">
        <v>169</v>
      </c>
      <c r="G140" s="239" t="s">
        <v>150</v>
      </c>
      <c r="H140" s="240">
        <v>109.25</v>
      </c>
      <c r="I140" s="241"/>
      <c r="J140" s="242">
        <f>ROUND(I140*H140,2)</f>
        <v>0</v>
      </c>
      <c r="K140" s="238" t="s">
        <v>128</v>
      </c>
      <c r="L140" s="243"/>
      <c r="M140" s="244" t="s">
        <v>1</v>
      </c>
      <c r="N140" s="245" t="s">
        <v>40</v>
      </c>
      <c r="O140" s="90"/>
      <c r="P140" s="227">
        <f>O140*H140</f>
        <v>0</v>
      </c>
      <c r="Q140" s="227">
        <v>0.00017000000000000001</v>
      </c>
      <c r="R140" s="227">
        <f>Q140*H140</f>
        <v>0.018572500000000002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136</v>
      </c>
      <c r="AT140" s="229" t="s">
        <v>133</v>
      </c>
      <c r="AU140" s="229" t="s">
        <v>85</v>
      </c>
      <c r="AY140" s="16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83</v>
      </c>
      <c r="BK140" s="230">
        <f>ROUND(I140*H140,2)</f>
        <v>0</v>
      </c>
      <c r="BL140" s="16" t="s">
        <v>129</v>
      </c>
      <c r="BM140" s="229" t="s">
        <v>341</v>
      </c>
    </row>
    <row r="141" s="13" customFormat="1">
      <c r="A141" s="13"/>
      <c r="B141" s="246"/>
      <c r="C141" s="247"/>
      <c r="D141" s="248" t="s">
        <v>157</v>
      </c>
      <c r="E141" s="247"/>
      <c r="F141" s="250" t="s">
        <v>342</v>
      </c>
      <c r="G141" s="247"/>
      <c r="H141" s="251">
        <v>109.25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157</v>
      </c>
      <c r="AU141" s="257" t="s">
        <v>85</v>
      </c>
      <c r="AV141" s="13" t="s">
        <v>85</v>
      </c>
      <c r="AW141" s="13" t="s">
        <v>4</v>
      </c>
      <c r="AX141" s="13" t="s">
        <v>83</v>
      </c>
      <c r="AY141" s="257" t="s">
        <v>121</v>
      </c>
    </row>
    <row r="142" s="2" customFormat="1" ht="37.8" customHeight="1">
      <c r="A142" s="37"/>
      <c r="B142" s="38"/>
      <c r="C142" s="218" t="s">
        <v>172</v>
      </c>
      <c r="D142" s="218" t="s">
        <v>124</v>
      </c>
      <c r="E142" s="219" t="s">
        <v>173</v>
      </c>
      <c r="F142" s="220" t="s">
        <v>174</v>
      </c>
      <c r="G142" s="221" t="s">
        <v>150</v>
      </c>
      <c r="H142" s="222">
        <v>20</v>
      </c>
      <c r="I142" s="223"/>
      <c r="J142" s="224">
        <f>ROUND(I142*H142,2)</f>
        <v>0</v>
      </c>
      <c r="K142" s="220" t="s">
        <v>128</v>
      </c>
      <c r="L142" s="43"/>
      <c r="M142" s="225" t="s">
        <v>1</v>
      </c>
      <c r="N142" s="226" t="s">
        <v>40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129</v>
      </c>
      <c r="AT142" s="229" t="s">
        <v>124</v>
      </c>
      <c r="AU142" s="229" t="s">
        <v>85</v>
      </c>
      <c r="AY142" s="16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83</v>
      </c>
      <c r="BK142" s="230">
        <f>ROUND(I142*H142,2)</f>
        <v>0</v>
      </c>
      <c r="BL142" s="16" t="s">
        <v>129</v>
      </c>
      <c r="BM142" s="229" t="s">
        <v>343</v>
      </c>
    </row>
    <row r="143" s="2" customFormat="1">
      <c r="A143" s="37"/>
      <c r="B143" s="38"/>
      <c r="C143" s="39"/>
      <c r="D143" s="231" t="s">
        <v>131</v>
      </c>
      <c r="E143" s="39"/>
      <c r="F143" s="232" t="s">
        <v>176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85</v>
      </c>
    </row>
    <row r="144" s="2" customFormat="1" ht="24.15" customHeight="1">
      <c r="A144" s="37"/>
      <c r="B144" s="38"/>
      <c r="C144" s="236" t="s">
        <v>177</v>
      </c>
      <c r="D144" s="236" t="s">
        <v>133</v>
      </c>
      <c r="E144" s="237" t="s">
        <v>178</v>
      </c>
      <c r="F144" s="238" t="s">
        <v>179</v>
      </c>
      <c r="G144" s="239" t="s">
        <v>150</v>
      </c>
      <c r="H144" s="240">
        <v>23</v>
      </c>
      <c r="I144" s="241"/>
      <c r="J144" s="242">
        <f>ROUND(I144*H144,2)</f>
        <v>0</v>
      </c>
      <c r="K144" s="238" t="s">
        <v>128</v>
      </c>
      <c r="L144" s="243"/>
      <c r="M144" s="244" t="s">
        <v>1</v>
      </c>
      <c r="N144" s="245" t="s">
        <v>40</v>
      </c>
      <c r="O144" s="90"/>
      <c r="P144" s="227">
        <f>O144*H144</f>
        <v>0</v>
      </c>
      <c r="Q144" s="227">
        <v>0.00016000000000000001</v>
      </c>
      <c r="R144" s="227">
        <f>Q144*H144</f>
        <v>0.0036800000000000001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136</v>
      </c>
      <c r="AT144" s="229" t="s">
        <v>133</v>
      </c>
      <c r="AU144" s="229" t="s">
        <v>85</v>
      </c>
      <c r="AY144" s="16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83</v>
      </c>
      <c r="BK144" s="230">
        <f>ROUND(I144*H144,2)</f>
        <v>0</v>
      </c>
      <c r="BL144" s="16" t="s">
        <v>129</v>
      </c>
      <c r="BM144" s="229" t="s">
        <v>344</v>
      </c>
    </row>
    <row r="145" s="13" customFormat="1">
      <c r="A145" s="13"/>
      <c r="B145" s="246"/>
      <c r="C145" s="247"/>
      <c r="D145" s="248" t="s">
        <v>157</v>
      </c>
      <c r="E145" s="247"/>
      <c r="F145" s="250" t="s">
        <v>345</v>
      </c>
      <c r="G145" s="247"/>
      <c r="H145" s="251">
        <v>23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157</v>
      </c>
      <c r="AU145" s="257" t="s">
        <v>85</v>
      </c>
      <c r="AV145" s="13" t="s">
        <v>85</v>
      </c>
      <c r="AW145" s="13" t="s">
        <v>4</v>
      </c>
      <c r="AX145" s="13" t="s">
        <v>83</v>
      </c>
      <c r="AY145" s="257" t="s">
        <v>121</v>
      </c>
    </row>
    <row r="146" s="2" customFormat="1" ht="33" customHeight="1">
      <c r="A146" s="37"/>
      <c r="B146" s="38"/>
      <c r="C146" s="218" t="s">
        <v>182</v>
      </c>
      <c r="D146" s="218" t="s">
        <v>124</v>
      </c>
      <c r="E146" s="219" t="s">
        <v>183</v>
      </c>
      <c r="F146" s="220" t="s">
        <v>184</v>
      </c>
      <c r="G146" s="221" t="s">
        <v>127</v>
      </c>
      <c r="H146" s="222">
        <v>9</v>
      </c>
      <c r="I146" s="223"/>
      <c r="J146" s="224">
        <f>ROUND(I146*H146,2)</f>
        <v>0</v>
      </c>
      <c r="K146" s="220" t="s">
        <v>128</v>
      </c>
      <c r="L146" s="43"/>
      <c r="M146" s="225" t="s">
        <v>1</v>
      </c>
      <c r="N146" s="226" t="s">
        <v>40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129</v>
      </c>
      <c r="AT146" s="229" t="s">
        <v>124</v>
      </c>
      <c r="AU146" s="229" t="s">
        <v>85</v>
      </c>
      <c r="AY146" s="16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83</v>
      </c>
      <c r="BK146" s="230">
        <f>ROUND(I146*H146,2)</f>
        <v>0</v>
      </c>
      <c r="BL146" s="16" t="s">
        <v>129</v>
      </c>
      <c r="BM146" s="229" t="s">
        <v>346</v>
      </c>
    </row>
    <row r="147" s="2" customFormat="1">
      <c r="A147" s="37"/>
      <c r="B147" s="38"/>
      <c r="C147" s="39"/>
      <c r="D147" s="231" t="s">
        <v>131</v>
      </c>
      <c r="E147" s="39"/>
      <c r="F147" s="232" t="s">
        <v>186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85</v>
      </c>
    </row>
    <row r="148" s="2" customFormat="1" ht="33" customHeight="1">
      <c r="A148" s="37"/>
      <c r="B148" s="38"/>
      <c r="C148" s="218" t="s">
        <v>8</v>
      </c>
      <c r="D148" s="218" t="s">
        <v>124</v>
      </c>
      <c r="E148" s="219" t="s">
        <v>347</v>
      </c>
      <c r="F148" s="220" t="s">
        <v>348</v>
      </c>
      <c r="G148" s="221" t="s">
        <v>127</v>
      </c>
      <c r="H148" s="222">
        <v>28</v>
      </c>
      <c r="I148" s="223"/>
      <c r="J148" s="224">
        <f>ROUND(I148*H148,2)</f>
        <v>0</v>
      </c>
      <c r="K148" s="220" t="s">
        <v>128</v>
      </c>
      <c r="L148" s="43"/>
      <c r="M148" s="225" t="s">
        <v>1</v>
      </c>
      <c r="N148" s="226" t="s">
        <v>40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129</v>
      </c>
      <c r="AT148" s="229" t="s">
        <v>124</v>
      </c>
      <c r="AU148" s="229" t="s">
        <v>85</v>
      </c>
      <c r="AY148" s="16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83</v>
      </c>
      <c r="BK148" s="230">
        <f>ROUND(I148*H148,2)</f>
        <v>0</v>
      </c>
      <c r="BL148" s="16" t="s">
        <v>129</v>
      </c>
      <c r="BM148" s="229" t="s">
        <v>349</v>
      </c>
    </row>
    <row r="149" s="2" customFormat="1">
      <c r="A149" s="37"/>
      <c r="B149" s="38"/>
      <c r="C149" s="39"/>
      <c r="D149" s="231" t="s">
        <v>131</v>
      </c>
      <c r="E149" s="39"/>
      <c r="F149" s="232" t="s">
        <v>350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85</v>
      </c>
    </row>
    <row r="150" s="2" customFormat="1" ht="33" customHeight="1">
      <c r="A150" s="37"/>
      <c r="B150" s="38"/>
      <c r="C150" s="218" t="s">
        <v>191</v>
      </c>
      <c r="D150" s="218" t="s">
        <v>124</v>
      </c>
      <c r="E150" s="219" t="s">
        <v>351</v>
      </c>
      <c r="F150" s="220" t="s">
        <v>352</v>
      </c>
      <c r="G150" s="221" t="s">
        <v>127</v>
      </c>
      <c r="H150" s="222">
        <v>8</v>
      </c>
      <c r="I150" s="223"/>
      <c r="J150" s="224">
        <f>ROUND(I150*H150,2)</f>
        <v>0</v>
      </c>
      <c r="K150" s="220" t="s">
        <v>128</v>
      </c>
      <c r="L150" s="43"/>
      <c r="M150" s="225" t="s">
        <v>1</v>
      </c>
      <c r="N150" s="226" t="s">
        <v>40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129</v>
      </c>
      <c r="AT150" s="229" t="s">
        <v>124</v>
      </c>
      <c r="AU150" s="229" t="s">
        <v>85</v>
      </c>
      <c r="AY150" s="16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83</v>
      </c>
      <c r="BK150" s="230">
        <f>ROUND(I150*H150,2)</f>
        <v>0</v>
      </c>
      <c r="BL150" s="16" t="s">
        <v>129</v>
      </c>
      <c r="BM150" s="229" t="s">
        <v>353</v>
      </c>
    </row>
    <row r="151" s="2" customFormat="1">
      <c r="A151" s="37"/>
      <c r="B151" s="38"/>
      <c r="C151" s="39"/>
      <c r="D151" s="231" t="s">
        <v>131</v>
      </c>
      <c r="E151" s="39"/>
      <c r="F151" s="232" t="s">
        <v>354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85</v>
      </c>
    </row>
    <row r="152" s="2" customFormat="1" ht="33" customHeight="1">
      <c r="A152" s="37"/>
      <c r="B152" s="38"/>
      <c r="C152" s="218" t="s">
        <v>196</v>
      </c>
      <c r="D152" s="218" t="s">
        <v>124</v>
      </c>
      <c r="E152" s="219" t="s">
        <v>355</v>
      </c>
      <c r="F152" s="220" t="s">
        <v>356</v>
      </c>
      <c r="G152" s="221" t="s">
        <v>127</v>
      </c>
      <c r="H152" s="222">
        <v>1</v>
      </c>
      <c r="I152" s="223"/>
      <c r="J152" s="224">
        <f>ROUND(I152*H152,2)</f>
        <v>0</v>
      </c>
      <c r="K152" s="220" t="s">
        <v>128</v>
      </c>
      <c r="L152" s="43"/>
      <c r="M152" s="225" t="s">
        <v>1</v>
      </c>
      <c r="N152" s="226" t="s">
        <v>40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129</v>
      </c>
      <c r="AT152" s="229" t="s">
        <v>124</v>
      </c>
      <c r="AU152" s="229" t="s">
        <v>85</v>
      </c>
      <c r="AY152" s="16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83</v>
      </c>
      <c r="BK152" s="230">
        <f>ROUND(I152*H152,2)</f>
        <v>0</v>
      </c>
      <c r="BL152" s="16" t="s">
        <v>129</v>
      </c>
      <c r="BM152" s="229" t="s">
        <v>357</v>
      </c>
    </row>
    <row r="153" s="2" customFormat="1">
      <c r="A153" s="37"/>
      <c r="B153" s="38"/>
      <c r="C153" s="39"/>
      <c r="D153" s="231" t="s">
        <v>131</v>
      </c>
      <c r="E153" s="39"/>
      <c r="F153" s="232" t="s">
        <v>358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131</v>
      </c>
      <c r="AU153" s="16" t="s">
        <v>85</v>
      </c>
    </row>
    <row r="154" s="2" customFormat="1" ht="16.5" customHeight="1">
      <c r="A154" s="37"/>
      <c r="B154" s="38"/>
      <c r="C154" s="236" t="s">
        <v>200</v>
      </c>
      <c r="D154" s="236" t="s">
        <v>133</v>
      </c>
      <c r="E154" s="237" t="s">
        <v>197</v>
      </c>
      <c r="F154" s="238" t="s">
        <v>359</v>
      </c>
      <c r="G154" s="239" t="s">
        <v>127</v>
      </c>
      <c r="H154" s="240">
        <v>1</v>
      </c>
      <c r="I154" s="241"/>
      <c r="J154" s="242">
        <f>ROUND(I154*H154,2)</f>
        <v>0</v>
      </c>
      <c r="K154" s="238" t="s">
        <v>1</v>
      </c>
      <c r="L154" s="243"/>
      <c r="M154" s="244" t="s">
        <v>1</v>
      </c>
      <c r="N154" s="245" t="s">
        <v>40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136</v>
      </c>
      <c r="AT154" s="229" t="s">
        <v>133</v>
      </c>
      <c r="AU154" s="229" t="s">
        <v>85</v>
      </c>
      <c r="AY154" s="16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83</v>
      </c>
      <c r="BK154" s="230">
        <f>ROUND(I154*H154,2)</f>
        <v>0</v>
      </c>
      <c r="BL154" s="16" t="s">
        <v>129</v>
      </c>
      <c r="BM154" s="229" t="s">
        <v>360</v>
      </c>
    </row>
    <row r="155" s="2" customFormat="1" ht="49.05" customHeight="1">
      <c r="A155" s="37"/>
      <c r="B155" s="38"/>
      <c r="C155" s="218" t="s">
        <v>129</v>
      </c>
      <c r="D155" s="218" t="s">
        <v>124</v>
      </c>
      <c r="E155" s="219" t="s">
        <v>201</v>
      </c>
      <c r="F155" s="220" t="s">
        <v>202</v>
      </c>
      <c r="G155" s="221" t="s">
        <v>127</v>
      </c>
      <c r="H155" s="222">
        <v>2</v>
      </c>
      <c r="I155" s="223"/>
      <c r="J155" s="224">
        <f>ROUND(I155*H155,2)</f>
        <v>0</v>
      </c>
      <c r="K155" s="220" t="s">
        <v>128</v>
      </c>
      <c r="L155" s="43"/>
      <c r="M155" s="225" t="s">
        <v>1</v>
      </c>
      <c r="N155" s="226" t="s">
        <v>40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129</v>
      </c>
      <c r="AT155" s="229" t="s">
        <v>124</v>
      </c>
      <c r="AU155" s="229" t="s">
        <v>85</v>
      </c>
      <c r="AY155" s="16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83</v>
      </c>
      <c r="BK155" s="230">
        <f>ROUND(I155*H155,2)</f>
        <v>0</v>
      </c>
      <c r="BL155" s="16" t="s">
        <v>129</v>
      </c>
      <c r="BM155" s="229" t="s">
        <v>361</v>
      </c>
    </row>
    <row r="156" s="2" customFormat="1">
      <c r="A156" s="37"/>
      <c r="B156" s="38"/>
      <c r="C156" s="39"/>
      <c r="D156" s="231" t="s">
        <v>131</v>
      </c>
      <c r="E156" s="39"/>
      <c r="F156" s="232" t="s">
        <v>204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131</v>
      </c>
      <c r="AU156" s="16" t="s">
        <v>85</v>
      </c>
    </row>
    <row r="157" s="2" customFormat="1" ht="24.15" customHeight="1">
      <c r="A157" s="37"/>
      <c r="B157" s="38"/>
      <c r="C157" s="236" t="s">
        <v>208</v>
      </c>
      <c r="D157" s="236" t="s">
        <v>133</v>
      </c>
      <c r="E157" s="237" t="s">
        <v>205</v>
      </c>
      <c r="F157" s="238" t="s">
        <v>206</v>
      </c>
      <c r="G157" s="239" t="s">
        <v>127</v>
      </c>
      <c r="H157" s="240">
        <v>2</v>
      </c>
      <c r="I157" s="241"/>
      <c r="J157" s="242">
        <f>ROUND(I157*H157,2)</f>
        <v>0</v>
      </c>
      <c r="K157" s="238" t="s">
        <v>128</v>
      </c>
      <c r="L157" s="243"/>
      <c r="M157" s="244" t="s">
        <v>1</v>
      </c>
      <c r="N157" s="245" t="s">
        <v>40</v>
      </c>
      <c r="O157" s="90"/>
      <c r="P157" s="227">
        <f>O157*H157</f>
        <v>0</v>
      </c>
      <c r="Q157" s="227">
        <v>4.0000000000000003E-05</v>
      </c>
      <c r="R157" s="227">
        <f>Q157*H157</f>
        <v>8.0000000000000007E-05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136</v>
      </c>
      <c r="AT157" s="229" t="s">
        <v>133</v>
      </c>
      <c r="AU157" s="229" t="s">
        <v>85</v>
      </c>
      <c r="AY157" s="16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83</v>
      </c>
      <c r="BK157" s="230">
        <f>ROUND(I157*H157,2)</f>
        <v>0</v>
      </c>
      <c r="BL157" s="16" t="s">
        <v>129</v>
      </c>
      <c r="BM157" s="229" t="s">
        <v>362</v>
      </c>
    </row>
    <row r="158" s="2" customFormat="1" ht="16.5" customHeight="1">
      <c r="A158" s="37"/>
      <c r="B158" s="38"/>
      <c r="C158" s="236" t="s">
        <v>212</v>
      </c>
      <c r="D158" s="236" t="s">
        <v>133</v>
      </c>
      <c r="E158" s="237" t="s">
        <v>209</v>
      </c>
      <c r="F158" s="238" t="s">
        <v>210</v>
      </c>
      <c r="G158" s="239" t="s">
        <v>127</v>
      </c>
      <c r="H158" s="240">
        <v>2</v>
      </c>
      <c r="I158" s="241"/>
      <c r="J158" s="242">
        <f>ROUND(I158*H158,2)</f>
        <v>0</v>
      </c>
      <c r="K158" s="238" t="s">
        <v>128</v>
      </c>
      <c r="L158" s="243"/>
      <c r="M158" s="244" t="s">
        <v>1</v>
      </c>
      <c r="N158" s="245" t="s">
        <v>40</v>
      </c>
      <c r="O158" s="90"/>
      <c r="P158" s="227">
        <f>O158*H158</f>
        <v>0</v>
      </c>
      <c r="Q158" s="227">
        <v>3.0000000000000001E-05</v>
      </c>
      <c r="R158" s="227">
        <f>Q158*H158</f>
        <v>6.0000000000000002E-05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136</v>
      </c>
      <c r="AT158" s="229" t="s">
        <v>133</v>
      </c>
      <c r="AU158" s="229" t="s">
        <v>85</v>
      </c>
      <c r="AY158" s="16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129</v>
      </c>
      <c r="BM158" s="229" t="s">
        <v>363</v>
      </c>
    </row>
    <row r="159" s="2" customFormat="1" ht="16.5" customHeight="1">
      <c r="A159" s="37"/>
      <c r="B159" s="38"/>
      <c r="C159" s="236" t="s">
        <v>216</v>
      </c>
      <c r="D159" s="236" t="s">
        <v>133</v>
      </c>
      <c r="E159" s="237" t="s">
        <v>213</v>
      </c>
      <c r="F159" s="238" t="s">
        <v>214</v>
      </c>
      <c r="G159" s="239" t="s">
        <v>127</v>
      </c>
      <c r="H159" s="240">
        <v>2</v>
      </c>
      <c r="I159" s="241"/>
      <c r="J159" s="242">
        <f>ROUND(I159*H159,2)</f>
        <v>0</v>
      </c>
      <c r="K159" s="238" t="s">
        <v>128</v>
      </c>
      <c r="L159" s="243"/>
      <c r="M159" s="244" t="s">
        <v>1</v>
      </c>
      <c r="N159" s="245" t="s">
        <v>40</v>
      </c>
      <c r="O159" s="90"/>
      <c r="P159" s="227">
        <f>O159*H159</f>
        <v>0</v>
      </c>
      <c r="Q159" s="227">
        <v>1.0000000000000001E-05</v>
      </c>
      <c r="R159" s="227">
        <f>Q159*H159</f>
        <v>2.0000000000000002E-05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136</v>
      </c>
      <c r="AT159" s="229" t="s">
        <v>133</v>
      </c>
      <c r="AU159" s="229" t="s">
        <v>85</v>
      </c>
      <c r="AY159" s="16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83</v>
      </c>
      <c r="BK159" s="230">
        <f>ROUND(I159*H159,2)</f>
        <v>0</v>
      </c>
      <c r="BL159" s="16" t="s">
        <v>129</v>
      </c>
      <c r="BM159" s="229" t="s">
        <v>364</v>
      </c>
    </row>
    <row r="160" s="2" customFormat="1" ht="49.05" customHeight="1">
      <c r="A160" s="37"/>
      <c r="B160" s="38"/>
      <c r="C160" s="218" t="s">
        <v>221</v>
      </c>
      <c r="D160" s="218" t="s">
        <v>124</v>
      </c>
      <c r="E160" s="219" t="s">
        <v>217</v>
      </c>
      <c r="F160" s="220" t="s">
        <v>218</v>
      </c>
      <c r="G160" s="221" t="s">
        <v>127</v>
      </c>
      <c r="H160" s="222">
        <v>2</v>
      </c>
      <c r="I160" s="223"/>
      <c r="J160" s="224">
        <f>ROUND(I160*H160,2)</f>
        <v>0</v>
      </c>
      <c r="K160" s="220" t="s">
        <v>128</v>
      </c>
      <c r="L160" s="43"/>
      <c r="M160" s="225" t="s">
        <v>1</v>
      </c>
      <c r="N160" s="226" t="s">
        <v>40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129</v>
      </c>
      <c r="AT160" s="229" t="s">
        <v>124</v>
      </c>
      <c r="AU160" s="229" t="s">
        <v>85</v>
      </c>
      <c r="AY160" s="16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129</v>
      </c>
      <c r="BM160" s="229" t="s">
        <v>365</v>
      </c>
    </row>
    <row r="161" s="2" customFormat="1">
      <c r="A161" s="37"/>
      <c r="B161" s="38"/>
      <c r="C161" s="39"/>
      <c r="D161" s="231" t="s">
        <v>131</v>
      </c>
      <c r="E161" s="39"/>
      <c r="F161" s="232" t="s">
        <v>220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131</v>
      </c>
      <c r="AU161" s="16" t="s">
        <v>85</v>
      </c>
    </row>
    <row r="162" s="2" customFormat="1" ht="24.15" customHeight="1">
      <c r="A162" s="37"/>
      <c r="B162" s="38"/>
      <c r="C162" s="236" t="s">
        <v>7</v>
      </c>
      <c r="D162" s="236" t="s">
        <v>133</v>
      </c>
      <c r="E162" s="237" t="s">
        <v>222</v>
      </c>
      <c r="F162" s="238" t="s">
        <v>223</v>
      </c>
      <c r="G162" s="239" t="s">
        <v>127</v>
      </c>
      <c r="H162" s="240">
        <v>2</v>
      </c>
      <c r="I162" s="241"/>
      <c r="J162" s="242">
        <f>ROUND(I162*H162,2)</f>
        <v>0</v>
      </c>
      <c r="K162" s="238" t="s">
        <v>128</v>
      </c>
      <c r="L162" s="243"/>
      <c r="M162" s="244" t="s">
        <v>1</v>
      </c>
      <c r="N162" s="245" t="s">
        <v>40</v>
      </c>
      <c r="O162" s="90"/>
      <c r="P162" s="227">
        <f>O162*H162</f>
        <v>0</v>
      </c>
      <c r="Q162" s="227">
        <v>4.0000000000000003E-05</v>
      </c>
      <c r="R162" s="227">
        <f>Q162*H162</f>
        <v>8.0000000000000007E-05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136</v>
      </c>
      <c r="AT162" s="229" t="s">
        <v>133</v>
      </c>
      <c r="AU162" s="229" t="s">
        <v>85</v>
      </c>
      <c r="AY162" s="16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83</v>
      </c>
      <c r="BK162" s="230">
        <f>ROUND(I162*H162,2)</f>
        <v>0</v>
      </c>
      <c r="BL162" s="16" t="s">
        <v>129</v>
      </c>
      <c r="BM162" s="229" t="s">
        <v>366</v>
      </c>
    </row>
    <row r="163" s="2" customFormat="1" ht="16.5" customHeight="1">
      <c r="A163" s="37"/>
      <c r="B163" s="38"/>
      <c r="C163" s="236" t="s">
        <v>228</v>
      </c>
      <c r="D163" s="236" t="s">
        <v>133</v>
      </c>
      <c r="E163" s="237" t="s">
        <v>225</v>
      </c>
      <c r="F163" s="238" t="s">
        <v>226</v>
      </c>
      <c r="G163" s="239" t="s">
        <v>127</v>
      </c>
      <c r="H163" s="240">
        <v>2</v>
      </c>
      <c r="I163" s="241"/>
      <c r="J163" s="242">
        <f>ROUND(I163*H163,2)</f>
        <v>0</v>
      </c>
      <c r="K163" s="238" t="s">
        <v>128</v>
      </c>
      <c r="L163" s="243"/>
      <c r="M163" s="244" t="s">
        <v>1</v>
      </c>
      <c r="N163" s="245" t="s">
        <v>40</v>
      </c>
      <c r="O163" s="90"/>
      <c r="P163" s="227">
        <f>O163*H163</f>
        <v>0</v>
      </c>
      <c r="Q163" s="227">
        <v>3.0000000000000001E-05</v>
      </c>
      <c r="R163" s="227">
        <f>Q163*H163</f>
        <v>6.0000000000000002E-05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136</v>
      </c>
      <c r="AT163" s="229" t="s">
        <v>133</v>
      </c>
      <c r="AU163" s="229" t="s">
        <v>85</v>
      </c>
      <c r="AY163" s="16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83</v>
      </c>
      <c r="BK163" s="230">
        <f>ROUND(I163*H163,2)</f>
        <v>0</v>
      </c>
      <c r="BL163" s="16" t="s">
        <v>129</v>
      </c>
      <c r="BM163" s="229" t="s">
        <v>367</v>
      </c>
    </row>
    <row r="164" s="2" customFormat="1" ht="16.5" customHeight="1">
      <c r="A164" s="37"/>
      <c r="B164" s="38"/>
      <c r="C164" s="236" t="s">
        <v>230</v>
      </c>
      <c r="D164" s="236" t="s">
        <v>133</v>
      </c>
      <c r="E164" s="237" t="s">
        <v>213</v>
      </c>
      <c r="F164" s="238" t="s">
        <v>214</v>
      </c>
      <c r="G164" s="239" t="s">
        <v>127</v>
      </c>
      <c r="H164" s="240">
        <v>2</v>
      </c>
      <c r="I164" s="241"/>
      <c r="J164" s="242">
        <f>ROUND(I164*H164,2)</f>
        <v>0</v>
      </c>
      <c r="K164" s="238" t="s">
        <v>128</v>
      </c>
      <c r="L164" s="243"/>
      <c r="M164" s="244" t="s">
        <v>1</v>
      </c>
      <c r="N164" s="245" t="s">
        <v>40</v>
      </c>
      <c r="O164" s="90"/>
      <c r="P164" s="227">
        <f>O164*H164</f>
        <v>0</v>
      </c>
      <c r="Q164" s="227">
        <v>1.0000000000000001E-05</v>
      </c>
      <c r="R164" s="227">
        <f>Q164*H164</f>
        <v>2.0000000000000002E-05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136</v>
      </c>
      <c r="AT164" s="229" t="s">
        <v>133</v>
      </c>
      <c r="AU164" s="229" t="s">
        <v>85</v>
      </c>
      <c r="AY164" s="16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83</v>
      </c>
      <c r="BK164" s="230">
        <f>ROUND(I164*H164,2)</f>
        <v>0</v>
      </c>
      <c r="BL164" s="16" t="s">
        <v>129</v>
      </c>
      <c r="BM164" s="229" t="s">
        <v>368</v>
      </c>
    </row>
    <row r="165" s="2" customFormat="1" ht="49.05" customHeight="1">
      <c r="A165" s="37"/>
      <c r="B165" s="38"/>
      <c r="C165" s="218" t="s">
        <v>235</v>
      </c>
      <c r="D165" s="218" t="s">
        <v>124</v>
      </c>
      <c r="E165" s="219" t="s">
        <v>231</v>
      </c>
      <c r="F165" s="220" t="s">
        <v>232</v>
      </c>
      <c r="G165" s="221" t="s">
        <v>127</v>
      </c>
      <c r="H165" s="222">
        <v>12</v>
      </c>
      <c r="I165" s="223"/>
      <c r="J165" s="224">
        <f>ROUND(I165*H165,2)</f>
        <v>0</v>
      </c>
      <c r="K165" s="220" t="s">
        <v>128</v>
      </c>
      <c r="L165" s="43"/>
      <c r="M165" s="225" t="s">
        <v>1</v>
      </c>
      <c r="N165" s="226" t="s">
        <v>40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129</v>
      </c>
      <c r="AT165" s="229" t="s">
        <v>124</v>
      </c>
      <c r="AU165" s="229" t="s">
        <v>85</v>
      </c>
      <c r="AY165" s="16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83</v>
      </c>
      <c r="BK165" s="230">
        <f>ROUND(I165*H165,2)</f>
        <v>0</v>
      </c>
      <c r="BL165" s="16" t="s">
        <v>129</v>
      </c>
      <c r="BM165" s="229" t="s">
        <v>369</v>
      </c>
    </row>
    <row r="166" s="2" customFormat="1">
      <c r="A166" s="37"/>
      <c r="B166" s="38"/>
      <c r="C166" s="39"/>
      <c r="D166" s="231" t="s">
        <v>131</v>
      </c>
      <c r="E166" s="39"/>
      <c r="F166" s="232" t="s">
        <v>234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85</v>
      </c>
    </row>
    <row r="167" s="2" customFormat="1" ht="24.15" customHeight="1">
      <c r="A167" s="37"/>
      <c r="B167" s="38"/>
      <c r="C167" s="236" t="s">
        <v>239</v>
      </c>
      <c r="D167" s="236" t="s">
        <v>133</v>
      </c>
      <c r="E167" s="237" t="s">
        <v>236</v>
      </c>
      <c r="F167" s="238" t="s">
        <v>237</v>
      </c>
      <c r="G167" s="239" t="s">
        <v>127</v>
      </c>
      <c r="H167" s="240">
        <v>12</v>
      </c>
      <c r="I167" s="241"/>
      <c r="J167" s="242">
        <f>ROUND(I167*H167,2)</f>
        <v>0</v>
      </c>
      <c r="K167" s="238" t="s">
        <v>128</v>
      </c>
      <c r="L167" s="243"/>
      <c r="M167" s="244" t="s">
        <v>1</v>
      </c>
      <c r="N167" s="245" t="s">
        <v>40</v>
      </c>
      <c r="O167" s="90"/>
      <c r="P167" s="227">
        <f>O167*H167</f>
        <v>0</v>
      </c>
      <c r="Q167" s="227">
        <v>6.0000000000000002E-05</v>
      </c>
      <c r="R167" s="227">
        <f>Q167*H167</f>
        <v>0.00072000000000000005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136</v>
      </c>
      <c r="AT167" s="229" t="s">
        <v>133</v>
      </c>
      <c r="AU167" s="229" t="s">
        <v>85</v>
      </c>
      <c r="AY167" s="16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83</v>
      </c>
      <c r="BK167" s="230">
        <f>ROUND(I167*H167,2)</f>
        <v>0</v>
      </c>
      <c r="BL167" s="16" t="s">
        <v>129</v>
      </c>
      <c r="BM167" s="229" t="s">
        <v>370</v>
      </c>
    </row>
    <row r="168" s="2" customFormat="1" ht="16.5" customHeight="1">
      <c r="A168" s="37"/>
      <c r="B168" s="38"/>
      <c r="C168" s="236" t="s">
        <v>241</v>
      </c>
      <c r="D168" s="236" t="s">
        <v>133</v>
      </c>
      <c r="E168" s="237" t="s">
        <v>213</v>
      </c>
      <c r="F168" s="238" t="s">
        <v>214</v>
      </c>
      <c r="G168" s="239" t="s">
        <v>127</v>
      </c>
      <c r="H168" s="240">
        <v>4</v>
      </c>
      <c r="I168" s="241"/>
      <c r="J168" s="242">
        <f>ROUND(I168*H168,2)</f>
        <v>0</v>
      </c>
      <c r="K168" s="238" t="s">
        <v>128</v>
      </c>
      <c r="L168" s="243"/>
      <c r="M168" s="244" t="s">
        <v>1</v>
      </c>
      <c r="N168" s="245" t="s">
        <v>40</v>
      </c>
      <c r="O168" s="90"/>
      <c r="P168" s="227">
        <f>O168*H168</f>
        <v>0</v>
      </c>
      <c r="Q168" s="227">
        <v>1.0000000000000001E-05</v>
      </c>
      <c r="R168" s="227">
        <f>Q168*H168</f>
        <v>4.0000000000000003E-05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136</v>
      </c>
      <c r="AT168" s="229" t="s">
        <v>133</v>
      </c>
      <c r="AU168" s="229" t="s">
        <v>85</v>
      </c>
      <c r="AY168" s="16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83</v>
      </c>
      <c r="BK168" s="230">
        <f>ROUND(I168*H168,2)</f>
        <v>0</v>
      </c>
      <c r="BL168" s="16" t="s">
        <v>129</v>
      </c>
      <c r="BM168" s="229" t="s">
        <v>371</v>
      </c>
    </row>
    <row r="169" s="2" customFormat="1" ht="16.5" customHeight="1">
      <c r="A169" s="37"/>
      <c r="B169" s="38"/>
      <c r="C169" s="236" t="s">
        <v>245</v>
      </c>
      <c r="D169" s="236" t="s">
        <v>133</v>
      </c>
      <c r="E169" s="237" t="s">
        <v>242</v>
      </c>
      <c r="F169" s="238" t="s">
        <v>243</v>
      </c>
      <c r="G169" s="239" t="s">
        <v>127</v>
      </c>
      <c r="H169" s="240">
        <v>6</v>
      </c>
      <c r="I169" s="241"/>
      <c r="J169" s="242">
        <f>ROUND(I169*H169,2)</f>
        <v>0</v>
      </c>
      <c r="K169" s="238" t="s">
        <v>128</v>
      </c>
      <c r="L169" s="243"/>
      <c r="M169" s="244" t="s">
        <v>1</v>
      </c>
      <c r="N169" s="245" t="s">
        <v>40</v>
      </c>
      <c r="O169" s="90"/>
      <c r="P169" s="227">
        <f>O169*H169</f>
        <v>0</v>
      </c>
      <c r="Q169" s="227">
        <v>2.0000000000000002E-05</v>
      </c>
      <c r="R169" s="227">
        <f>Q169*H169</f>
        <v>0.00012000000000000002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136</v>
      </c>
      <c r="AT169" s="229" t="s">
        <v>133</v>
      </c>
      <c r="AU169" s="229" t="s">
        <v>85</v>
      </c>
      <c r="AY169" s="16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83</v>
      </c>
      <c r="BK169" s="230">
        <f>ROUND(I169*H169,2)</f>
        <v>0</v>
      </c>
      <c r="BL169" s="16" t="s">
        <v>129</v>
      </c>
      <c r="BM169" s="229" t="s">
        <v>372</v>
      </c>
    </row>
    <row r="170" s="2" customFormat="1" ht="49.05" customHeight="1">
      <c r="A170" s="37"/>
      <c r="B170" s="38"/>
      <c r="C170" s="218" t="s">
        <v>250</v>
      </c>
      <c r="D170" s="218" t="s">
        <v>124</v>
      </c>
      <c r="E170" s="219" t="s">
        <v>255</v>
      </c>
      <c r="F170" s="220" t="s">
        <v>256</v>
      </c>
      <c r="G170" s="221" t="s">
        <v>127</v>
      </c>
      <c r="H170" s="222">
        <v>4</v>
      </c>
      <c r="I170" s="223"/>
      <c r="J170" s="224">
        <f>ROUND(I170*H170,2)</f>
        <v>0</v>
      </c>
      <c r="K170" s="220" t="s">
        <v>128</v>
      </c>
      <c r="L170" s="43"/>
      <c r="M170" s="225" t="s">
        <v>1</v>
      </c>
      <c r="N170" s="226" t="s">
        <v>40</v>
      </c>
      <c r="O170" s="9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129</v>
      </c>
      <c r="AT170" s="229" t="s">
        <v>124</v>
      </c>
      <c r="AU170" s="229" t="s">
        <v>85</v>
      </c>
      <c r="AY170" s="16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83</v>
      </c>
      <c r="BK170" s="230">
        <f>ROUND(I170*H170,2)</f>
        <v>0</v>
      </c>
      <c r="BL170" s="16" t="s">
        <v>129</v>
      </c>
      <c r="BM170" s="229" t="s">
        <v>373</v>
      </c>
    </row>
    <row r="171" s="2" customFormat="1">
      <c r="A171" s="37"/>
      <c r="B171" s="38"/>
      <c r="C171" s="39"/>
      <c r="D171" s="231" t="s">
        <v>131</v>
      </c>
      <c r="E171" s="39"/>
      <c r="F171" s="232" t="s">
        <v>258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131</v>
      </c>
      <c r="AU171" s="16" t="s">
        <v>85</v>
      </c>
    </row>
    <row r="172" s="2" customFormat="1" ht="37.8" customHeight="1">
      <c r="A172" s="37"/>
      <c r="B172" s="38"/>
      <c r="C172" s="236" t="s">
        <v>254</v>
      </c>
      <c r="D172" s="236" t="s">
        <v>133</v>
      </c>
      <c r="E172" s="237" t="s">
        <v>260</v>
      </c>
      <c r="F172" s="238" t="s">
        <v>261</v>
      </c>
      <c r="G172" s="239" t="s">
        <v>127</v>
      </c>
      <c r="H172" s="240">
        <v>4</v>
      </c>
      <c r="I172" s="241"/>
      <c r="J172" s="242">
        <f>ROUND(I172*H172,2)</f>
        <v>0</v>
      </c>
      <c r="K172" s="238" t="s">
        <v>128</v>
      </c>
      <c r="L172" s="243"/>
      <c r="M172" s="244" t="s">
        <v>1</v>
      </c>
      <c r="N172" s="245" t="s">
        <v>40</v>
      </c>
      <c r="O172" s="90"/>
      <c r="P172" s="227">
        <f>O172*H172</f>
        <v>0</v>
      </c>
      <c r="Q172" s="227">
        <v>6.9999999999999994E-05</v>
      </c>
      <c r="R172" s="227">
        <f>Q172*H172</f>
        <v>0.00027999999999999998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136</v>
      </c>
      <c r="AT172" s="229" t="s">
        <v>133</v>
      </c>
      <c r="AU172" s="229" t="s">
        <v>85</v>
      </c>
      <c r="AY172" s="16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129</v>
      </c>
      <c r="BM172" s="229" t="s">
        <v>374</v>
      </c>
    </row>
    <row r="173" s="2" customFormat="1" ht="49.05" customHeight="1">
      <c r="A173" s="37"/>
      <c r="B173" s="38"/>
      <c r="C173" s="218" t="s">
        <v>259</v>
      </c>
      <c r="D173" s="218" t="s">
        <v>124</v>
      </c>
      <c r="E173" s="219" t="s">
        <v>264</v>
      </c>
      <c r="F173" s="220" t="s">
        <v>265</v>
      </c>
      <c r="G173" s="221" t="s">
        <v>127</v>
      </c>
      <c r="H173" s="222">
        <v>16</v>
      </c>
      <c r="I173" s="223"/>
      <c r="J173" s="224">
        <f>ROUND(I173*H173,2)</f>
        <v>0</v>
      </c>
      <c r="K173" s="220" t="s">
        <v>1</v>
      </c>
      <c r="L173" s="43"/>
      <c r="M173" s="225" t="s">
        <v>1</v>
      </c>
      <c r="N173" s="226" t="s">
        <v>40</v>
      </c>
      <c r="O173" s="90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129</v>
      </c>
      <c r="AT173" s="229" t="s">
        <v>124</v>
      </c>
      <c r="AU173" s="229" t="s">
        <v>85</v>
      </c>
      <c r="AY173" s="16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83</v>
      </c>
      <c r="BK173" s="230">
        <f>ROUND(I173*H173,2)</f>
        <v>0</v>
      </c>
      <c r="BL173" s="16" t="s">
        <v>129</v>
      </c>
      <c r="BM173" s="229" t="s">
        <v>375</v>
      </c>
    </row>
    <row r="174" s="2" customFormat="1" ht="56.25" customHeight="1">
      <c r="A174" s="37"/>
      <c r="B174" s="38"/>
      <c r="C174" s="236" t="s">
        <v>263</v>
      </c>
      <c r="D174" s="236" t="s">
        <v>133</v>
      </c>
      <c r="E174" s="237" t="s">
        <v>376</v>
      </c>
      <c r="F174" s="238" t="s">
        <v>377</v>
      </c>
      <c r="G174" s="239" t="s">
        <v>127</v>
      </c>
      <c r="H174" s="240">
        <v>13</v>
      </c>
      <c r="I174" s="241"/>
      <c r="J174" s="242">
        <f>ROUND(I174*H174,2)</f>
        <v>0</v>
      </c>
      <c r="K174" s="238" t="s">
        <v>1</v>
      </c>
      <c r="L174" s="243"/>
      <c r="M174" s="244" t="s">
        <v>1</v>
      </c>
      <c r="N174" s="245" t="s">
        <v>40</v>
      </c>
      <c r="O174" s="90"/>
      <c r="P174" s="227">
        <f>O174*H174</f>
        <v>0</v>
      </c>
      <c r="Q174" s="227">
        <v>0.0044000000000000003</v>
      </c>
      <c r="R174" s="227">
        <f>Q174*H174</f>
        <v>0.057200000000000001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136</v>
      </c>
      <c r="AT174" s="229" t="s">
        <v>133</v>
      </c>
      <c r="AU174" s="229" t="s">
        <v>85</v>
      </c>
      <c r="AY174" s="16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129</v>
      </c>
      <c r="BM174" s="229" t="s">
        <v>378</v>
      </c>
    </row>
    <row r="175" s="2" customFormat="1" ht="37.8" customHeight="1">
      <c r="A175" s="37"/>
      <c r="B175" s="38"/>
      <c r="C175" s="236" t="s">
        <v>136</v>
      </c>
      <c r="D175" s="236" t="s">
        <v>133</v>
      </c>
      <c r="E175" s="237" t="s">
        <v>271</v>
      </c>
      <c r="F175" s="238" t="s">
        <v>272</v>
      </c>
      <c r="G175" s="239" t="s">
        <v>127</v>
      </c>
      <c r="H175" s="240">
        <v>3</v>
      </c>
      <c r="I175" s="241"/>
      <c r="J175" s="242">
        <f>ROUND(I175*H175,2)</f>
        <v>0</v>
      </c>
      <c r="K175" s="238" t="s">
        <v>1</v>
      </c>
      <c r="L175" s="243"/>
      <c r="M175" s="244" t="s">
        <v>1</v>
      </c>
      <c r="N175" s="245" t="s">
        <v>40</v>
      </c>
      <c r="O175" s="90"/>
      <c r="P175" s="227">
        <f>O175*H175</f>
        <v>0</v>
      </c>
      <c r="Q175" s="227">
        <v>0.0040000000000000001</v>
      </c>
      <c r="R175" s="227">
        <f>Q175*H175</f>
        <v>0.012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136</v>
      </c>
      <c r="AT175" s="229" t="s">
        <v>133</v>
      </c>
      <c r="AU175" s="229" t="s">
        <v>85</v>
      </c>
      <c r="AY175" s="16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83</v>
      </c>
      <c r="BK175" s="230">
        <f>ROUND(I175*H175,2)</f>
        <v>0</v>
      </c>
      <c r="BL175" s="16" t="s">
        <v>129</v>
      </c>
      <c r="BM175" s="229" t="s">
        <v>379</v>
      </c>
    </row>
    <row r="176" s="2" customFormat="1" ht="16.5" customHeight="1">
      <c r="A176" s="37"/>
      <c r="B176" s="38"/>
      <c r="C176" s="236" t="s">
        <v>270</v>
      </c>
      <c r="D176" s="236" t="s">
        <v>133</v>
      </c>
      <c r="E176" s="237" t="s">
        <v>275</v>
      </c>
      <c r="F176" s="238" t="s">
        <v>276</v>
      </c>
      <c r="G176" s="239" t="s">
        <v>127</v>
      </c>
      <c r="H176" s="240">
        <v>16</v>
      </c>
      <c r="I176" s="241"/>
      <c r="J176" s="242">
        <f>ROUND(I176*H176,2)</f>
        <v>0</v>
      </c>
      <c r="K176" s="238" t="s">
        <v>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136</v>
      </c>
      <c r="AT176" s="229" t="s">
        <v>133</v>
      </c>
      <c r="AU176" s="229" t="s">
        <v>85</v>
      </c>
      <c r="AY176" s="16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129</v>
      </c>
      <c r="BM176" s="229" t="s">
        <v>380</v>
      </c>
    </row>
    <row r="177" s="2" customFormat="1" ht="44.25" customHeight="1">
      <c r="A177" s="37"/>
      <c r="B177" s="38"/>
      <c r="C177" s="218" t="s">
        <v>274</v>
      </c>
      <c r="D177" s="218" t="s">
        <v>124</v>
      </c>
      <c r="E177" s="219" t="s">
        <v>381</v>
      </c>
      <c r="F177" s="220" t="s">
        <v>382</v>
      </c>
      <c r="G177" s="221" t="s">
        <v>127</v>
      </c>
      <c r="H177" s="222">
        <v>1</v>
      </c>
      <c r="I177" s="223"/>
      <c r="J177" s="224">
        <f>ROUND(I177*H177,2)</f>
        <v>0</v>
      </c>
      <c r="K177" s="220" t="s">
        <v>128</v>
      </c>
      <c r="L177" s="43"/>
      <c r="M177" s="225" t="s">
        <v>1</v>
      </c>
      <c r="N177" s="226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129</v>
      </c>
      <c r="AT177" s="229" t="s">
        <v>124</v>
      </c>
      <c r="AU177" s="229" t="s">
        <v>85</v>
      </c>
      <c r="AY177" s="16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129</v>
      </c>
      <c r="BM177" s="229" t="s">
        <v>383</v>
      </c>
    </row>
    <row r="178" s="2" customFormat="1">
      <c r="A178" s="37"/>
      <c r="B178" s="38"/>
      <c r="C178" s="39"/>
      <c r="D178" s="231" t="s">
        <v>131</v>
      </c>
      <c r="E178" s="39"/>
      <c r="F178" s="232" t="s">
        <v>384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85</v>
      </c>
    </row>
    <row r="179" s="2" customFormat="1" ht="44.25" customHeight="1">
      <c r="A179" s="37"/>
      <c r="B179" s="38"/>
      <c r="C179" s="218" t="s">
        <v>278</v>
      </c>
      <c r="D179" s="218" t="s">
        <v>124</v>
      </c>
      <c r="E179" s="219" t="s">
        <v>284</v>
      </c>
      <c r="F179" s="220" t="s">
        <v>285</v>
      </c>
      <c r="G179" s="221" t="s">
        <v>286</v>
      </c>
      <c r="H179" s="222">
        <v>0.106</v>
      </c>
      <c r="I179" s="223"/>
      <c r="J179" s="224">
        <f>ROUND(I179*H179,2)</f>
        <v>0</v>
      </c>
      <c r="K179" s="220" t="s">
        <v>128</v>
      </c>
      <c r="L179" s="43"/>
      <c r="M179" s="225" t="s">
        <v>1</v>
      </c>
      <c r="N179" s="226" t="s">
        <v>40</v>
      </c>
      <c r="O179" s="90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129</v>
      </c>
      <c r="AT179" s="229" t="s">
        <v>124</v>
      </c>
      <c r="AU179" s="229" t="s">
        <v>85</v>
      </c>
      <c r="AY179" s="16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83</v>
      </c>
      <c r="BK179" s="230">
        <f>ROUND(I179*H179,2)</f>
        <v>0</v>
      </c>
      <c r="BL179" s="16" t="s">
        <v>129</v>
      </c>
      <c r="BM179" s="229" t="s">
        <v>385</v>
      </c>
    </row>
    <row r="180" s="2" customFormat="1">
      <c r="A180" s="37"/>
      <c r="B180" s="38"/>
      <c r="C180" s="39"/>
      <c r="D180" s="231" t="s">
        <v>131</v>
      </c>
      <c r="E180" s="39"/>
      <c r="F180" s="232" t="s">
        <v>288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131</v>
      </c>
      <c r="AU180" s="16" t="s">
        <v>85</v>
      </c>
    </row>
    <row r="181" s="12" customFormat="1" ht="25.92" customHeight="1">
      <c r="A181" s="12"/>
      <c r="B181" s="203"/>
      <c r="C181" s="204"/>
      <c r="D181" s="205" t="s">
        <v>74</v>
      </c>
      <c r="E181" s="206" t="s">
        <v>133</v>
      </c>
      <c r="F181" s="206" t="s">
        <v>289</v>
      </c>
      <c r="G181" s="204"/>
      <c r="H181" s="204"/>
      <c r="I181" s="207"/>
      <c r="J181" s="191">
        <f>BK181</f>
        <v>0</v>
      </c>
      <c r="K181" s="204"/>
      <c r="L181" s="208"/>
      <c r="M181" s="209"/>
      <c r="N181" s="210"/>
      <c r="O181" s="210"/>
      <c r="P181" s="211">
        <f>P182</f>
        <v>0</v>
      </c>
      <c r="Q181" s="210"/>
      <c r="R181" s="211">
        <f>R182</f>
        <v>0</v>
      </c>
      <c r="S181" s="210"/>
      <c r="T181" s="212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138</v>
      </c>
      <c r="AT181" s="214" t="s">
        <v>74</v>
      </c>
      <c r="AU181" s="214" t="s">
        <v>75</v>
      </c>
      <c r="AY181" s="213" t="s">
        <v>121</v>
      </c>
      <c r="BK181" s="215">
        <f>BK182</f>
        <v>0</v>
      </c>
    </row>
    <row r="182" s="12" customFormat="1" ht="22.8" customHeight="1">
      <c r="A182" s="12"/>
      <c r="B182" s="203"/>
      <c r="C182" s="204"/>
      <c r="D182" s="205" t="s">
        <v>74</v>
      </c>
      <c r="E182" s="216" t="s">
        <v>290</v>
      </c>
      <c r="F182" s="216" t="s">
        <v>291</v>
      </c>
      <c r="G182" s="204"/>
      <c r="H182" s="204"/>
      <c r="I182" s="207"/>
      <c r="J182" s="217">
        <f>BK182</f>
        <v>0</v>
      </c>
      <c r="K182" s="204"/>
      <c r="L182" s="208"/>
      <c r="M182" s="209"/>
      <c r="N182" s="210"/>
      <c r="O182" s="210"/>
      <c r="P182" s="211">
        <f>SUM(P183:P191)</f>
        <v>0</v>
      </c>
      <c r="Q182" s="210"/>
      <c r="R182" s="211">
        <f>SUM(R183:R191)</f>
        <v>0</v>
      </c>
      <c r="S182" s="210"/>
      <c r="T182" s="212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138</v>
      </c>
      <c r="AT182" s="214" t="s">
        <v>74</v>
      </c>
      <c r="AU182" s="214" t="s">
        <v>83</v>
      </c>
      <c r="AY182" s="213" t="s">
        <v>121</v>
      </c>
      <c r="BK182" s="215">
        <f>SUM(BK183:BK191)</f>
        <v>0</v>
      </c>
    </row>
    <row r="183" s="2" customFormat="1" ht="24.15" customHeight="1">
      <c r="A183" s="37"/>
      <c r="B183" s="38"/>
      <c r="C183" s="218" t="s">
        <v>311</v>
      </c>
      <c r="D183" s="218" t="s">
        <v>124</v>
      </c>
      <c r="E183" s="219" t="s">
        <v>293</v>
      </c>
      <c r="F183" s="220" t="s">
        <v>294</v>
      </c>
      <c r="G183" s="221" t="s">
        <v>286</v>
      </c>
      <c r="H183" s="222">
        <v>0.10000000000000001</v>
      </c>
      <c r="I183" s="223"/>
      <c r="J183" s="224">
        <f>ROUND(I183*H183,2)</f>
        <v>0</v>
      </c>
      <c r="K183" s="220" t="s">
        <v>128</v>
      </c>
      <c r="L183" s="43"/>
      <c r="M183" s="225" t="s">
        <v>1</v>
      </c>
      <c r="N183" s="226" t="s">
        <v>40</v>
      </c>
      <c r="O183" s="90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295</v>
      </c>
      <c r="AT183" s="229" t="s">
        <v>124</v>
      </c>
      <c r="AU183" s="229" t="s">
        <v>85</v>
      </c>
      <c r="AY183" s="16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295</v>
      </c>
      <c r="BM183" s="229" t="s">
        <v>386</v>
      </c>
    </row>
    <row r="184" s="2" customFormat="1">
      <c r="A184" s="37"/>
      <c r="B184" s="38"/>
      <c r="C184" s="39"/>
      <c r="D184" s="231" t="s">
        <v>131</v>
      </c>
      <c r="E184" s="39"/>
      <c r="F184" s="232" t="s">
        <v>297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131</v>
      </c>
      <c r="AU184" s="16" t="s">
        <v>85</v>
      </c>
    </row>
    <row r="185" s="2" customFormat="1" ht="37.8" customHeight="1">
      <c r="A185" s="37"/>
      <c r="B185" s="38"/>
      <c r="C185" s="218" t="s">
        <v>292</v>
      </c>
      <c r="D185" s="218" t="s">
        <v>124</v>
      </c>
      <c r="E185" s="219" t="s">
        <v>387</v>
      </c>
      <c r="F185" s="220" t="s">
        <v>388</v>
      </c>
      <c r="G185" s="221" t="s">
        <v>286</v>
      </c>
      <c r="H185" s="222">
        <v>0.10000000000000001</v>
      </c>
      <c r="I185" s="223"/>
      <c r="J185" s="224">
        <f>ROUND(I185*H185,2)</f>
        <v>0</v>
      </c>
      <c r="K185" s="220" t="s">
        <v>128</v>
      </c>
      <c r="L185" s="43"/>
      <c r="M185" s="225" t="s">
        <v>1</v>
      </c>
      <c r="N185" s="226" t="s">
        <v>40</v>
      </c>
      <c r="O185" s="90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295</v>
      </c>
      <c r="AT185" s="229" t="s">
        <v>124</v>
      </c>
      <c r="AU185" s="229" t="s">
        <v>85</v>
      </c>
      <c r="AY185" s="16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83</v>
      </c>
      <c r="BK185" s="230">
        <f>ROUND(I185*H185,2)</f>
        <v>0</v>
      </c>
      <c r="BL185" s="16" t="s">
        <v>295</v>
      </c>
      <c r="BM185" s="229" t="s">
        <v>389</v>
      </c>
    </row>
    <row r="186" s="2" customFormat="1">
      <c r="A186" s="37"/>
      <c r="B186" s="38"/>
      <c r="C186" s="39"/>
      <c r="D186" s="231" t="s">
        <v>131</v>
      </c>
      <c r="E186" s="39"/>
      <c r="F186" s="232" t="s">
        <v>390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85</v>
      </c>
    </row>
    <row r="187" s="2" customFormat="1" ht="24.15" customHeight="1">
      <c r="A187" s="37"/>
      <c r="B187" s="38"/>
      <c r="C187" s="218" t="s">
        <v>298</v>
      </c>
      <c r="D187" s="218" t="s">
        <v>124</v>
      </c>
      <c r="E187" s="219" t="s">
        <v>299</v>
      </c>
      <c r="F187" s="220" t="s">
        <v>300</v>
      </c>
      <c r="G187" s="221" t="s">
        <v>286</v>
      </c>
      <c r="H187" s="222">
        <v>0.10000000000000001</v>
      </c>
      <c r="I187" s="223"/>
      <c r="J187" s="224">
        <f>ROUND(I187*H187,2)</f>
        <v>0</v>
      </c>
      <c r="K187" s="220" t="s">
        <v>128</v>
      </c>
      <c r="L187" s="43"/>
      <c r="M187" s="225" t="s">
        <v>1</v>
      </c>
      <c r="N187" s="226" t="s">
        <v>40</v>
      </c>
      <c r="O187" s="90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295</v>
      </c>
      <c r="AT187" s="229" t="s">
        <v>124</v>
      </c>
      <c r="AU187" s="229" t="s">
        <v>85</v>
      </c>
      <c r="AY187" s="16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83</v>
      </c>
      <c r="BK187" s="230">
        <f>ROUND(I187*H187,2)</f>
        <v>0</v>
      </c>
      <c r="BL187" s="16" t="s">
        <v>295</v>
      </c>
      <c r="BM187" s="229" t="s">
        <v>391</v>
      </c>
    </row>
    <row r="188" s="2" customFormat="1">
      <c r="A188" s="37"/>
      <c r="B188" s="38"/>
      <c r="C188" s="39"/>
      <c r="D188" s="231" t="s">
        <v>131</v>
      </c>
      <c r="E188" s="39"/>
      <c r="F188" s="232" t="s">
        <v>302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131</v>
      </c>
      <c r="AU188" s="16" t="s">
        <v>85</v>
      </c>
    </row>
    <row r="189" s="2" customFormat="1" ht="37.8" customHeight="1">
      <c r="A189" s="37"/>
      <c r="B189" s="38"/>
      <c r="C189" s="218" t="s">
        <v>303</v>
      </c>
      <c r="D189" s="218" t="s">
        <v>124</v>
      </c>
      <c r="E189" s="219" t="s">
        <v>304</v>
      </c>
      <c r="F189" s="220" t="s">
        <v>305</v>
      </c>
      <c r="G189" s="221" t="s">
        <v>286</v>
      </c>
      <c r="H189" s="222">
        <v>1</v>
      </c>
      <c r="I189" s="223"/>
      <c r="J189" s="224">
        <f>ROUND(I189*H189,2)</f>
        <v>0</v>
      </c>
      <c r="K189" s="220" t="s">
        <v>128</v>
      </c>
      <c r="L189" s="43"/>
      <c r="M189" s="225" t="s">
        <v>1</v>
      </c>
      <c r="N189" s="226" t="s">
        <v>40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295</v>
      </c>
      <c r="AT189" s="229" t="s">
        <v>124</v>
      </c>
      <c r="AU189" s="229" t="s">
        <v>85</v>
      </c>
      <c r="AY189" s="16" t="s">
        <v>121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83</v>
      </c>
      <c r="BK189" s="230">
        <f>ROUND(I189*H189,2)</f>
        <v>0</v>
      </c>
      <c r="BL189" s="16" t="s">
        <v>295</v>
      </c>
      <c r="BM189" s="229" t="s">
        <v>392</v>
      </c>
    </row>
    <row r="190" s="2" customFormat="1">
      <c r="A190" s="37"/>
      <c r="B190" s="38"/>
      <c r="C190" s="39"/>
      <c r="D190" s="231" t="s">
        <v>131</v>
      </c>
      <c r="E190" s="39"/>
      <c r="F190" s="232" t="s">
        <v>307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85</v>
      </c>
    </row>
    <row r="191" s="13" customFormat="1">
      <c r="A191" s="13"/>
      <c r="B191" s="246"/>
      <c r="C191" s="247"/>
      <c r="D191" s="248" t="s">
        <v>157</v>
      </c>
      <c r="E191" s="247"/>
      <c r="F191" s="250" t="s">
        <v>393</v>
      </c>
      <c r="G191" s="247"/>
      <c r="H191" s="251">
        <v>1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157</v>
      </c>
      <c r="AU191" s="257" t="s">
        <v>85</v>
      </c>
      <c r="AV191" s="13" t="s">
        <v>85</v>
      </c>
      <c r="AW191" s="13" t="s">
        <v>4</v>
      </c>
      <c r="AX191" s="13" t="s">
        <v>83</v>
      </c>
      <c r="AY191" s="257" t="s">
        <v>121</v>
      </c>
    </row>
    <row r="192" s="12" customFormat="1" ht="25.92" customHeight="1">
      <c r="A192" s="12"/>
      <c r="B192" s="203"/>
      <c r="C192" s="204"/>
      <c r="D192" s="205" t="s">
        <v>74</v>
      </c>
      <c r="E192" s="206" t="s">
        <v>309</v>
      </c>
      <c r="F192" s="206" t="s">
        <v>310</v>
      </c>
      <c r="G192" s="204"/>
      <c r="H192" s="204"/>
      <c r="I192" s="207"/>
      <c r="J192" s="191">
        <f>BK192</f>
        <v>0</v>
      </c>
      <c r="K192" s="204"/>
      <c r="L192" s="208"/>
      <c r="M192" s="209"/>
      <c r="N192" s="210"/>
      <c r="O192" s="210"/>
      <c r="P192" s="211">
        <f>SUM(P193:P198)</f>
        <v>0</v>
      </c>
      <c r="Q192" s="210"/>
      <c r="R192" s="211">
        <f>SUM(R193:R198)</f>
        <v>0</v>
      </c>
      <c r="S192" s="210"/>
      <c r="T192" s="212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143</v>
      </c>
      <c r="AT192" s="214" t="s">
        <v>74</v>
      </c>
      <c r="AU192" s="214" t="s">
        <v>75</v>
      </c>
      <c r="AY192" s="213" t="s">
        <v>121</v>
      </c>
      <c r="BK192" s="215">
        <f>SUM(BK193:BK198)</f>
        <v>0</v>
      </c>
    </row>
    <row r="193" s="2" customFormat="1" ht="16.5" customHeight="1">
      <c r="A193" s="37"/>
      <c r="B193" s="38"/>
      <c r="C193" s="218" t="s">
        <v>283</v>
      </c>
      <c r="D193" s="218" t="s">
        <v>124</v>
      </c>
      <c r="E193" s="219" t="s">
        <v>312</v>
      </c>
      <c r="F193" s="220" t="s">
        <v>313</v>
      </c>
      <c r="G193" s="221" t="s">
        <v>314</v>
      </c>
      <c r="H193" s="222">
        <v>30</v>
      </c>
      <c r="I193" s="223"/>
      <c r="J193" s="224">
        <f>ROUND(I193*H193,2)</f>
        <v>0</v>
      </c>
      <c r="K193" s="220" t="s">
        <v>128</v>
      </c>
      <c r="L193" s="43"/>
      <c r="M193" s="225" t="s">
        <v>1</v>
      </c>
      <c r="N193" s="226" t="s">
        <v>40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315</v>
      </c>
      <c r="AT193" s="229" t="s">
        <v>124</v>
      </c>
      <c r="AU193" s="229" t="s">
        <v>83</v>
      </c>
      <c r="AY193" s="16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315</v>
      </c>
      <c r="BM193" s="229" t="s">
        <v>394</v>
      </c>
    </row>
    <row r="194" s="2" customFormat="1">
      <c r="A194" s="37"/>
      <c r="B194" s="38"/>
      <c r="C194" s="39"/>
      <c r="D194" s="231" t="s">
        <v>131</v>
      </c>
      <c r="E194" s="39"/>
      <c r="F194" s="232" t="s">
        <v>317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83</v>
      </c>
    </row>
    <row r="195" s="2" customFormat="1" ht="37.8" customHeight="1">
      <c r="A195" s="37"/>
      <c r="B195" s="38"/>
      <c r="C195" s="218" t="s">
        <v>318</v>
      </c>
      <c r="D195" s="218" t="s">
        <v>124</v>
      </c>
      <c r="E195" s="219" t="s">
        <v>319</v>
      </c>
      <c r="F195" s="220" t="s">
        <v>395</v>
      </c>
      <c r="G195" s="221" t="s">
        <v>314</v>
      </c>
      <c r="H195" s="222">
        <v>24</v>
      </c>
      <c r="I195" s="223"/>
      <c r="J195" s="224">
        <f>ROUND(I195*H195,2)</f>
        <v>0</v>
      </c>
      <c r="K195" s="220" t="s">
        <v>128</v>
      </c>
      <c r="L195" s="43"/>
      <c r="M195" s="225" t="s">
        <v>1</v>
      </c>
      <c r="N195" s="226" t="s">
        <v>40</v>
      </c>
      <c r="O195" s="90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315</v>
      </c>
      <c r="AT195" s="229" t="s">
        <v>124</v>
      </c>
      <c r="AU195" s="229" t="s">
        <v>83</v>
      </c>
      <c r="AY195" s="16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83</v>
      </c>
      <c r="BK195" s="230">
        <f>ROUND(I195*H195,2)</f>
        <v>0</v>
      </c>
      <c r="BL195" s="16" t="s">
        <v>315</v>
      </c>
      <c r="BM195" s="229" t="s">
        <v>396</v>
      </c>
    </row>
    <row r="196" s="2" customFormat="1">
      <c r="A196" s="37"/>
      <c r="B196" s="38"/>
      <c r="C196" s="39"/>
      <c r="D196" s="231" t="s">
        <v>131</v>
      </c>
      <c r="E196" s="39"/>
      <c r="F196" s="232" t="s">
        <v>322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83</v>
      </c>
    </row>
    <row r="197" s="2" customFormat="1" ht="37.8" customHeight="1">
      <c r="A197" s="37"/>
      <c r="B197" s="38"/>
      <c r="C197" s="218" t="s">
        <v>323</v>
      </c>
      <c r="D197" s="218" t="s">
        <v>124</v>
      </c>
      <c r="E197" s="219" t="s">
        <v>324</v>
      </c>
      <c r="F197" s="220" t="s">
        <v>325</v>
      </c>
      <c r="G197" s="221" t="s">
        <v>314</v>
      </c>
      <c r="H197" s="222">
        <v>20</v>
      </c>
      <c r="I197" s="223"/>
      <c r="J197" s="224">
        <f>ROUND(I197*H197,2)</f>
        <v>0</v>
      </c>
      <c r="K197" s="220" t="s">
        <v>128</v>
      </c>
      <c r="L197" s="43"/>
      <c r="M197" s="225" t="s">
        <v>1</v>
      </c>
      <c r="N197" s="226" t="s">
        <v>40</v>
      </c>
      <c r="O197" s="90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315</v>
      </c>
      <c r="AT197" s="229" t="s">
        <v>124</v>
      </c>
      <c r="AU197" s="229" t="s">
        <v>83</v>
      </c>
      <c r="AY197" s="16" t="s">
        <v>121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83</v>
      </c>
      <c r="BK197" s="230">
        <f>ROUND(I197*H197,2)</f>
        <v>0</v>
      </c>
      <c r="BL197" s="16" t="s">
        <v>315</v>
      </c>
      <c r="BM197" s="229" t="s">
        <v>397</v>
      </c>
    </row>
    <row r="198" s="2" customFormat="1">
      <c r="A198" s="37"/>
      <c r="B198" s="38"/>
      <c r="C198" s="39"/>
      <c r="D198" s="231" t="s">
        <v>131</v>
      </c>
      <c r="E198" s="39"/>
      <c r="F198" s="232" t="s">
        <v>327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83</v>
      </c>
    </row>
    <row r="199" s="2" customFormat="1" ht="49.92" customHeight="1">
      <c r="A199" s="37"/>
      <c r="B199" s="38"/>
      <c r="C199" s="39"/>
      <c r="D199" s="39"/>
      <c r="E199" s="206" t="s">
        <v>328</v>
      </c>
      <c r="F199" s="206" t="s">
        <v>329</v>
      </c>
      <c r="G199" s="39"/>
      <c r="H199" s="39"/>
      <c r="I199" s="39"/>
      <c r="J199" s="191">
        <f>BK199</f>
        <v>0</v>
      </c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74</v>
      </c>
      <c r="AU199" s="16" t="s">
        <v>75</v>
      </c>
      <c r="AY199" s="16" t="s">
        <v>330</v>
      </c>
      <c r="BK199" s="230">
        <f>SUM(BK200:BK205)</f>
        <v>0</v>
      </c>
    </row>
    <row r="200" s="2" customFormat="1" ht="16.32" customHeight="1">
      <c r="A200" s="37"/>
      <c r="B200" s="38"/>
      <c r="C200" s="269" t="s">
        <v>1</v>
      </c>
      <c r="D200" s="269" t="s">
        <v>124</v>
      </c>
      <c r="E200" s="270" t="s">
        <v>1</v>
      </c>
      <c r="F200" s="271" t="s">
        <v>1</v>
      </c>
      <c r="G200" s="272" t="s">
        <v>1</v>
      </c>
      <c r="H200" s="273"/>
      <c r="I200" s="274"/>
      <c r="J200" s="275">
        <f>BK200</f>
        <v>0</v>
      </c>
      <c r="K200" s="276"/>
      <c r="L200" s="43"/>
      <c r="M200" s="277" t="s">
        <v>1</v>
      </c>
      <c r="N200" s="278" t="s">
        <v>40</v>
      </c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330</v>
      </c>
      <c r="AU200" s="16" t="s">
        <v>83</v>
      </c>
      <c r="AY200" s="16" t="s">
        <v>330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83</v>
      </c>
      <c r="BK200" s="230">
        <f>I200*H200</f>
        <v>0</v>
      </c>
    </row>
    <row r="201" s="2" customFormat="1" ht="16.32" customHeight="1">
      <c r="A201" s="37"/>
      <c r="B201" s="38"/>
      <c r="C201" s="269" t="s">
        <v>1</v>
      </c>
      <c r="D201" s="269" t="s">
        <v>124</v>
      </c>
      <c r="E201" s="270" t="s">
        <v>1</v>
      </c>
      <c r="F201" s="271" t="s">
        <v>1</v>
      </c>
      <c r="G201" s="272" t="s">
        <v>1</v>
      </c>
      <c r="H201" s="273"/>
      <c r="I201" s="274"/>
      <c r="J201" s="275">
        <f>BK201</f>
        <v>0</v>
      </c>
      <c r="K201" s="276"/>
      <c r="L201" s="43"/>
      <c r="M201" s="277" t="s">
        <v>1</v>
      </c>
      <c r="N201" s="278" t="s">
        <v>40</v>
      </c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330</v>
      </c>
      <c r="AU201" s="16" t="s">
        <v>83</v>
      </c>
      <c r="AY201" s="16" t="s">
        <v>330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83</v>
      </c>
      <c r="BK201" s="230">
        <f>I201*H201</f>
        <v>0</v>
      </c>
    </row>
    <row r="202" s="2" customFormat="1" ht="16.32" customHeight="1">
      <c r="A202" s="37"/>
      <c r="B202" s="38"/>
      <c r="C202" s="269" t="s">
        <v>1</v>
      </c>
      <c r="D202" s="269" t="s">
        <v>124</v>
      </c>
      <c r="E202" s="270" t="s">
        <v>1</v>
      </c>
      <c r="F202" s="271" t="s">
        <v>1</v>
      </c>
      <c r="G202" s="272" t="s">
        <v>1</v>
      </c>
      <c r="H202" s="273"/>
      <c r="I202" s="274"/>
      <c r="J202" s="275">
        <f>BK202</f>
        <v>0</v>
      </c>
      <c r="K202" s="276"/>
      <c r="L202" s="43"/>
      <c r="M202" s="277" t="s">
        <v>1</v>
      </c>
      <c r="N202" s="278" t="s">
        <v>40</v>
      </c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330</v>
      </c>
      <c r="AU202" s="16" t="s">
        <v>83</v>
      </c>
      <c r="AY202" s="16" t="s">
        <v>330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I202*H202</f>
        <v>0</v>
      </c>
    </row>
    <row r="203" s="2" customFormat="1" ht="16.32" customHeight="1">
      <c r="A203" s="37"/>
      <c r="B203" s="38"/>
      <c r="C203" s="269" t="s">
        <v>1</v>
      </c>
      <c r="D203" s="269" t="s">
        <v>124</v>
      </c>
      <c r="E203" s="270" t="s">
        <v>1</v>
      </c>
      <c r="F203" s="271" t="s">
        <v>1</v>
      </c>
      <c r="G203" s="272" t="s">
        <v>1</v>
      </c>
      <c r="H203" s="273"/>
      <c r="I203" s="274"/>
      <c r="J203" s="275">
        <f>BK203</f>
        <v>0</v>
      </c>
      <c r="K203" s="276"/>
      <c r="L203" s="43"/>
      <c r="M203" s="277" t="s">
        <v>1</v>
      </c>
      <c r="N203" s="278" t="s">
        <v>40</v>
      </c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330</v>
      </c>
      <c r="AU203" s="16" t="s">
        <v>83</v>
      </c>
      <c r="AY203" s="16" t="s">
        <v>330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83</v>
      </c>
      <c r="BK203" s="230">
        <f>I203*H203</f>
        <v>0</v>
      </c>
    </row>
    <row r="204" s="2" customFormat="1" ht="16.32" customHeight="1">
      <c r="A204" s="37"/>
      <c r="B204" s="38"/>
      <c r="C204" s="269" t="s">
        <v>1</v>
      </c>
      <c r="D204" s="269" t="s">
        <v>124</v>
      </c>
      <c r="E204" s="270" t="s">
        <v>1</v>
      </c>
      <c r="F204" s="271" t="s">
        <v>1</v>
      </c>
      <c r="G204" s="272" t="s">
        <v>1</v>
      </c>
      <c r="H204" s="273"/>
      <c r="I204" s="274"/>
      <c r="J204" s="275">
        <f>BK204</f>
        <v>0</v>
      </c>
      <c r="K204" s="276"/>
      <c r="L204" s="43"/>
      <c r="M204" s="277" t="s">
        <v>1</v>
      </c>
      <c r="N204" s="278" t="s">
        <v>40</v>
      </c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330</v>
      </c>
      <c r="AU204" s="16" t="s">
        <v>83</v>
      </c>
      <c r="AY204" s="16" t="s">
        <v>330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83</v>
      </c>
      <c r="BK204" s="230">
        <f>I204*H204</f>
        <v>0</v>
      </c>
    </row>
    <row r="205" s="2" customFormat="1" ht="16.32" customHeight="1">
      <c r="A205" s="37"/>
      <c r="B205" s="38"/>
      <c r="C205" s="269" t="s">
        <v>1</v>
      </c>
      <c r="D205" s="269" t="s">
        <v>124</v>
      </c>
      <c r="E205" s="270" t="s">
        <v>1</v>
      </c>
      <c r="F205" s="271" t="s">
        <v>1</v>
      </c>
      <c r="G205" s="272" t="s">
        <v>1</v>
      </c>
      <c r="H205" s="273"/>
      <c r="I205" s="274"/>
      <c r="J205" s="275">
        <f>BK205</f>
        <v>0</v>
      </c>
      <c r="K205" s="276"/>
      <c r="L205" s="43"/>
      <c r="M205" s="277" t="s">
        <v>1</v>
      </c>
      <c r="N205" s="278" t="s">
        <v>40</v>
      </c>
      <c r="O205" s="279"/>
      <c r="P205" s="279"/>
      <c r="Q205" s="279"/>
      <c r="R205" s="279"/>
      <c r="S205" s="279"/>
      <c r="T205" s="280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330</v>
      </c>
      <c r="AU205" s="16" t="s">
        <v>83</v>
      </c>
      <c r="AY205" s="16" t="s">
        <v>330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83</v>
      </c>
      <c r="BK205" s="230">
        <f>I205*H205</f>
        <v>0</v>
      </c>
    </row>
    <row r="206" s="2" customFormat="1" ht="6.96" customHeight="1">
      <c r="A206" s="37"/>
      <c r="B206" s="65"/>
      <c r="C206" s="66"/>
      <c r="D206" s="66"/>
      <c r="E206" s="66"/>
      <c r="F206" s="66"/>
      <c r="G206" s="66"/>
      <c r="H206" s="66"/>
      <c r="I206" s="66"/>
      <c r="J206" s="66"/>
      <c r="K206" s="66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4qL0xsROKeKU3ogvRDXxOjuqfQNIxnZaPWoHaAbCXbw4JZkid6tLXOQrDxQRKzeLrdQySdCLi8P5L2hRj0ikjw==" hashValue="2rUaGKkzi7fZYc6Gpb1vIP0a5i2dmqVnkK+3O/DpYhnaHWrJgqNGkd/zX6sRxZL46h9H9+oSkUnYCVABCJrVbw==" algorithmName="SHA-512" password="CC35"/>
  <autoFilter ref="C121:K20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00:D206">
      <formula1>"K, M"</formula1>
    </dataValidation>
    <dataValidation type="list" allowBlank="1" showInputMessage="1" showErrorMessage="1" error="Povoleny jsou hodnoty základní, snížená, zákl. přenesená, sníž. přenesená, nulová." sqref="N200:N206">
      <formula1>"základní, snížená, zákl. přenesená, sníž. přenesená, nulová"</formula1>
    </dataValidation>
  </dataValidations>
  <hyperlinks>
    <hyperlink ref="F126" r:id="rId1" display="https://podminky.urs.cz/item/CS_URS_2024_01/741112061"/>
    <hyperlink ref="F129" r:id="rId2" display="https://podminky.urs.cz/item/CS_URS_2024_01/741112101"/>
    <hyperlink ref="F132" r:id="rId3" display="https://podminky.urs.cz/item/CS_URS_2024_01/741122015"/>
    <hyperlink ref="F139" r:id="rId4" display="https://podminky.urs.cz/item/CS_URS_2024_01/741122016"/>
    <hyperlink ref="F143" r:id="rId5" display="https://podminky.urs.cz/item/CS_URS_2024_01/741122031"/>
    <hyperlink ref="F147" r:id="rId6" display="https://podminky.urs.cz/item/CS_URS_2024_01/741130001"/>
    <hyperlink ref="F149" r:id="rId7" display="https://podminky.urs.cz/item/CS_URS_2024_01/741130003"/>
    <hyperlink ref="F151" r:id="rId8" display="https://podminky.urs.cz/item/CS_URS_2024_01/741130006"/>
    <hyperlink ref="F153" r:id="rId9" display="https://podminky.urs.cz/item/CS_URS_2024_01/741210002"/>
    <hyperlink ref="F156" r:id="rId10" display="https://podminky.urs.cz/item/CS_URS_2024_01/741310101"/>
    <hyperlink ref="F161" r:id="rId11" display="https://podminky.urs.cz/item/CS_URS_2024_01/741310121"/>
    <hyperlink ref="F166" r:id="rId12" display="https://podminky.urs.cz/item/CS_URS_2024_01/741313002"/>
    <hyperlink ref="F171" r:id="rId13" display="https://podminky.urs.cz/item/CS_URS_2024_01/741313005"/>
    <hyperlink ref="F178" r:id="rId14" display="https://podminky.urs.cz/item/CS_URS_2024_01/741810002"/>
    <hyperlink ref="F180" r:id="rId15" display="https://podminky.urs.cz/item/CS_URS_2024_01/998741101"/>
    <hyperlink ref="F184" r:id="rId16" display="https://podminky.urs.cz/item/CS_URS_2024_01/469971111"/>
    <hyperlink ref="F186" r:id="rId17" display="https://podminky.urs.cz/item/CS_URS_2024_01/469971121"/>
    <hyperlink ref="F188" r:id="rId18" display="https://podminky.urs.cz/item/CS_URS_2024_01/469972111"/>
    <hyperlink ref="F190" r:id="rId19" display="https://podminky.urs.cz/item/CS_URS_2024_01/469972121"/>
    <hyperlink ref="F194" r:id="rId20" display="https://podminky.urs.cz/item/CS_URS_2024_01/HZS2231"/>
    <hyperlink ref="F196" r:id="rId21" display="https://podminky.urs.cz/item/CS_URS_2024_01/HZS2232"/>
    <hyperlink ref="F198" r:id="rId22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 1., 2., 3.nadzemní podlaží budovy J.Palacha 932/20, k.ú. Karlovy Vary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ROUND((ROUND((SUM(BE122:BE218)),  2) + SUM(BE220:BE225)), 2)</f>
        <v>0</v>
      </c>
      <c r="G33" s="37"/>
      <c r="H33" s="37"/>
      <c r="I33" s="154">
        <v>0.20999999999999999</v>
      </c>
      <c r="J33" s="153">
        <f>ROUND((ROUND(((SUM(BE122:BE218))*I33),  2) + (SUM(BE220:BE225)*I33)),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ROUND((ROUND((SUM(BF122:BF218)),  2) + SUM(BF220:BF225)), 2)</f>
        <v>0</v>
      </c>
      <c r="G34" s="37"/>
      <c r="H34" s="37"/>
      <c r="I34" s="154">
        <v>0.12</v>
      </c>
      <c r="J34" s="153">
        <f>ROUND((ROUND(((SUM(BF122:BF218))*I34),  2) + (SUM(BF220:BF225)*I34)),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ROUND((ROUND((SUM(BG122:BG218)),  2) + SUM(BG220:BG225)),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ROUND((ROUND((SUM(BH122:BH218)),  2) + SUM(BH220:BH225)),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ROUND((ROUND((SUM(BI122:BI218)),  2) + SUM(BI220:BI225)),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 1., 2., 3.nadzemní podlaží budovy J.Palacha 932/20, k.ú. Karlovy Vary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D14c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102</v>
      </c>
      <c r="E99" s="181"/>
      <c r="F99" s="181"/>
      <c r="G99" s="181"/>
      <c r="H99" s="181"/>
      <c r="I99" s="181"/>
      <c r="J99" s="182">
        <f>J200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J201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104</v>
      </c>
      <c r="E101" s="181"/>
      <c r="F101" s="181"/>
      <c r="G101" s="181"/>
      <c r="H101" s="181"/>
      <c r="I101" s="181"/>
      <c r="J101" s="182">
        <f>J212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105</v>
      </c>
      <c r="E102" s="179"/>
      <c r="F102" s="179"/>
      <c r="G102" s="179"/>
      <c r="H102" s="179"/>
      <c r="I102" s="179"/>
      <c r="J102" s="191">
        <f>J219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 1., 2., 3.nadzemní podlaží budovy J.Palacha 932/20, k.ú. Karlovy Vary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D14c - 3.np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107</v>
      </c>
      <c r="D121" s="195" t="s">
        <v>60</v>
      </c>
      <c r="E121" s="195" t="s">
        <v>56</v>
      </c>
      <c r="F121" s="195" t="s">
        <v>57</v>
      </c>
      <c r="G121" s="195" t="s">
        <v>108</v>
      </c>
      <c r="H121" s="195" t="s">
        <v>109</v>
      </c>
      <c r="I121" s="195" t="s">
        <v>110</v>
      </c>
      <c r="J121" s="195" t="s">
        <v>97</v>
      </c>
      <c r="K121" s="196" t="s">
        <v>111</v>
      </c>
      <c r="L121" s="197"/>
      <c r="M121" s="99" t="s">
        <v>1</v>
      </c>
      <c r="N121" s="100" t="s">
        <v>39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P123+P200+P212+P219</f>
        <v>0</v>
      </c>
      <c r="Q122" s="103"/>
      <c r="R122" s="200">
        <f>R123+R200+R212+R219</f>
        <v>0.51977499999999999</v>
      </c>
      <c r="S122" s="103"/>
      <c r="T122" s="201">
        <f>T123+T200+T212+T219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99</v>
      </c>
      <c r="BK122" s="202">
        <f>BK123+BK200+BK212+BK219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119</v>
      </c>
      <c r="F123" s="206" t="s">
        <v>120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0.51977499999999999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121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122</v>
      </c>
      <c r="F124" s="216" t="s">
        <v>123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SUM(P125:P199)</f>
        <v>0</v>
      </c>
      <c r="Q124" s="210"/>
      <c r="R124" s="211">
        <f>SUM(R125:R199)</f>
        <v>0.51977499999999999</v>
      </c>
      <c r="S124" s="210"/>
      <c r="T124" s="212">
        <f>SUM(T125:T199)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121</v>
      </c>
      <c r="BK124" s="215">
        <f>SUM(BK125:BK199)</f>
        <v>0</v>
      </c>
    </row>
    <row r="125" s="2" customFormat="1" ht="49.05" customHeight="1">
      <c r="A125" s="37"/>
      <c r="B125" s="38"/>
      <c r="C125" s="218" t="s">
        <v>83</v>
      </c>
      <c r="D125" s="218" t="s">
        <v>124</v>
      </c>
      <c r="E125" s="219" t="s">
        <v>125</v>
      </c>
      <c r="F125" s="220" t="s">
        <v>126</v>
      </c>
      <c r="G125" s="221" t="s">
        <v>127</v>
      </c>
      <c r="H125" s="222">
        <v>72</v>
      </c>
      <c r="I125" s="223"/>
      <c r="J125" s="224">
        <f>ROUND(I125*H125,2)</f>
        <v>0</v>
      </c>
      <c r="K125" s="220" t="s">
        <v>128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129</v>
      </c>
      <c r="AT125" s="229" t="s">
        <v>124</v>
      </c>
      <c r="AU125" s="229" t="s">
        <v>85</v>
      </c>
      <c r="AY125" s="16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129</v>
      </c>
      <c r="BM125" s="229" t="s">
        <v>399</v>
      </c>
    </row>
    <row r="126" s="2" customFormat="1">
      <c r="A126" s="37"/>
      <c r="B126" s="38"/>
      <c r="C126" s="39"/>
      <c r="D126" s="231" t="s">
        <v>131</v>
      </c>
      <c r="E126" s="39"/>
      <c r="F126" s="232" t="s">
        <v>132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85</v>
      </c>
    </row>
    <row r="127" s="2" customFormat="1" ht="21.75" customHeight="1">
      <c r="A127" s="37"/>
      <c r="B127" s="38"/>
      <c r="C127" s="236" t="s">
        <v>85</v>
      </c>
      <c r="D127" s="236" t="s">
        <v>133</v>
      </c>
      <c r="E127" s="237" t="s">
        <v>134</v>
      </c>
      <c r="F127" s="238" t="s">
        <v>135</v>
      </c>
      <c r="G127" s="239" t="s">
        <v>127</v>
      </c>
      <c r="H127" s="240">
        <v>72</v>
      </c>
      <c r="I127" s="241"/>
      <c r="J127" s="242">
        <f>ROUND(I127*H127,2)</f>
        <v>0</v>
      </c>
      <c r="K127" s="238" t="s">
        <v>128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4.0000000000000003E-05</v>
      </c>
      <c r="R127" s="227">
        <f>Q127*H127</f>
        <v>0.0028800000000000002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136</v>
      </c>
      <c r="AT127" s="229" t="s">
        <v>133</v>
      </c>
      <c r="AU127" s="229" t="s">
        <v>85</v>
      </c>
      <c r="AY127" s="16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129</v>
      </c>
      <c r="BM127" s="229" t="s">
        <v>400</v>
      </c>
    </row>
    <row r="128" s="2" customFormat="1" ht="55.5" customHeight="1">
      <c r="A128" s="37"/>
      <c r="B128" s="38"/>
      <c r="C128" s="218" t="s">
        <v>138</v>
      </c>
      <c r="D128" s="218" t="s">
        <v>124</v>
      </c>
      <c r="E128" s="219" t="s">
        <v>139</v>
      </c>
      <c r="F128" s="220" t="s">
        <v>140</v>
      </c>
      <c r="G128" s="221" t="s">
        <v>127</v>
      </c>
      <c r="H128" s="222">
        <v>27</v>
      </c>
      <c r="I128" s="223"/>
      <c r="J128" s="224">
        <f>ROUND(I128*H128,2)</f>
        <v>0</v>
      </c>
      <c r="K128" s="220" t="s">
        <v>128</v>
      </c>
      <c r="L128" s="43"/>
      <c r="M128" s="225" t="s">
        <v>1</v>
      </c>
      <c r="N128" s="226" t="s">
        <v>40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129</v>
      </c>
      <c r="AT128" s="229" t="s">
        <v>124</v>
      </c>
      <c r="AU128" s="229" t="s">
        <v>85</v>
      </c>
      <c r="AY128" s="16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83</v>
      </c>
      <c r="BK128" s="230">
        <f>ROUND(I128*H128,2)</f>
        <v>0</v>
      </c>
      <c r="BL128" s="16" t="s">
        <v>129</v>
      </c>
      <c r="BM128" s="229" t="s">
        <v>401</v>
      </c>
    </row>
    <row r="129" s="2" customFormat="1">
      <c r="A129" s="37"/>
      <c r="B129" s="38"/>
      <c r="C129" s="39"/>
      <c r="D129" s="231" t="s">
        <v>131</v>
      </c>
      <c r="E129" s="39"/>
      <c r="F129" s="232" t="s">
        <v>142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85</v>
      </c>
    </row>
    <row r="130" s="2" customFormat="1" ht="24.15" customHeight="1">
      <c r="A130" s="37"/>
      <c r="B130" s="38"/>
      <c r="C130" s="236" t="s">
        <v>143</v>
      </c>
      <c r="D130" s="236" t="s">
        <v>133</v>
      </c>
      <c r="E130" s="237" t="s">
        <v>144</v>
      </c>
      <c r="F130" s="238" t="s">
        <v>145</v>
      </c>
      <c r="G130" s="239" t="s">
        <v>127</v>
      </c>
      <c r="H130" s="240">
        <v>27</v>
      </c>
      <c r="I130" s="241"/>
      <c r="J130" s="242">
        <f>ROUND(I130*H130,2)</f>
        <v>0</v>
      </c>
      <c r="K130" s="238" t="s">
        <v>128</v>
      </c>
      <c r="L130" s="243"/>
      <c r="M130" s="244" t="s">
        <v>1</v>
      </c>
      <c r="N130" s="245" t="s">
        <v>40</v>
      </c>
      <c r="O130" s="90"/>
      <c r="P130" s="227">
        <f>O130*H130</f>
        <v>0</v>
      </c>
      <c r="Q130" s="227">
        <v>9.0000000000000006E-05</v>
      </c>
      <c r="R130" s="227">
        <f>Q130*H130</f>
        <v>0.0024300000000000003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136</v>
      </c>
      <c r="AT130" s="229" t="s">
        <v>133</v>
      </c>
      <c r="AU130" s="229" t="s">
        <v>85</v>
      </c>
      <c r="AY130" s="16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83</v>
      </c>
      <c r="BK130" s="230">
        <f>ROUND(I130*H130,2)</f>
        <v>0</v>
      </c>
      <c r="BL130" s="16" t="s">
        <v>129</v>
      </c>
      <c r="BM130" s="229" t="s">
        <v>402</v>
      </c>
    </row>
    <row r="131" s="2" customFormat="1" ht="37.8" customHeight="1">
      <c r="A131" s="37"/>
      <c r="B131" s="38"/>
      <c r="C131" s="218" t="s">
        <v>147</v>
      </c>
      <c r="D131" s="218" t="s">
        <v>124</v>
      </c>
      <c r="E131" s="219" t="s">
        <v>148</v>
      </c>
      <c r="F131" s="220" t="s">
        <v>149</v>
      </c>
      <c r="G131" s="221" t="s">
        <v>150</v>
      </c>
      <c r="H131" s="222">
        <v>510</v>
      </c>
      <c r="I131" s="223"/>
      <c r="J131" s="224">
        <f>ROUND(I131*H131,2)</f>
        <v>0</v>
      </c>
      <c r="K131" s="220" t="s">
        <v>128</v>
      </c>
      <c r="L131" s="43"/>
      <c r="M131" s="225" t="s">
        <v>1</v>
      </c>
      <c r="N131" s="226" t="s">
        <v>40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129</v>
      </c>
      <c r="AT131" s="229" t="s">
        <v>124</v>
      </c>
      <c r="AU131" s="229" t="s">
        <v>85</v>
      </c>
      <c r="AY131" s="16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129</v>
      </c>
      <c r="BM131" s="229" t="s">
        <v>403</v>
      </c>
    </row>
    <row r="132" s="2" customFormat="1">
      <c r="A132" s="37"/>
      <c r="B132" s="38"/>
      <c r="C132" s="39"/>
      <c r="D132" s="231" t="s">
        <v>131</v>
      </c>
      <c r="E132" s="39"/>
      <c r="F132" s="232" t="s">
        <v>152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85</v>
      </c>
    </row>
    <row r="133" s="2" customFormat="1" ht="24.15" customHeight="1">
      <c r="A133" s="37"/>
      <c r="B133" s="38"/>
      <c r="C133" s="236" t="s">
        <v>153</v>
      </c>
      <c r="D133" s="236" t="s">
        <v>133</v>
      </c>
      <c r="E133" s="237" t="s">
        <v>154</v>
      </c>
      <c r="F133" s="238" t="s">
        <v>155</v>
      </c>
      <c r="G133" s="239" t="s">
        <v>150</v>
      </c>
      <c r="H133" s="240">
        <v>586.5</v>
      </c>
      <c r="I133" s="241"/>
      <c r="J133" s="242">
        <f>ROUND(I133*H133,2)</f>
        <v>0</v>
      </c>
      <c r="K133" s="238" t="s">
        <v>128</v>
      </c>
      <c r="L133" s="243"/>
      <c r="M133" s="244" t="s">
        <v>1</v>
      </c>
      <c r="N133" s="245" t="s">
        <v>40</v>
      </c>
      <c r="O133" s="90"/>
      <c r="P133" s="227">
        <f>O133*H133</f>
        <v>0</v>
      </c>
      <c r="Q133" s="227">
        <v>0.00012</v>
      </c>
      <c r="R133" s="227">
        <f>Q133*H133</f>
        <v>0.070379999999999998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136</v>
      </c>
      <c r="AT133" s="229" t="s">
        <v>133</v>
      </c>
      <c r="AU133" s="229" t="s">
        <v>85</v>
      </c>
      <c r="AY133" s="16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83</v>
      </c>
      <c r="BK133" s="230">
        <f>ROUND(I133*H133,2)</f>
        <v>0</v>
      </c>
      <c r="BL133" s="16" t="s">
        <v>129</v>
      </c>
      <c r="BM133" s="229" t="s">
        <v>404</v>
      </c>
    </row>
    <row r="134" s="13" customFormat="1">
      <c r="A134" s="13"/>
      <c r="B134" s="246"/>
      <c r="C134" s="247"/>
      <c r="D134" s="248" t="s">
        <v>157</v>
      </c>
      <c r="E134" s="249" t="s">
        <v>1</v>
      </c>
      <c r="F134" s="250" t="s">
        <v>405</v>
      </c>
      <c r="G134" s="247"/>
      <c r="H134" s="251">
        <v>460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157</v>
      </c>
      <c r="AU134" s="257" t="s">
        <v>85</v>
      </c>
      <c r="AV134" s="13" t="s">
        <v>85</v>
      </c>
      <c r="AW134" s="13" t="s">
        <v>30</v>
      </c>
      <c r="AX134" s="13" t="s">
        <v>75</v>
      </c>
      <c r="AY134" s="257" t="s">
        <v>121</v>
      </c>
    </row>
    <row r="135" s="13" customFormat="1">
      <c r="A135" s="13"/>
      <c r="B135" s="246"/>
      <c r="C135" s="247"/>
      <c r="D135" s="248" t="s">
        <v>157</v>
      </c>
      <c r="E135" s="249" t="s">
        <v>1</v>
      </c>
      <c r="F135" s="250" t="s">
        <v>406</v>
      </c>
      <c r="G135" s="247"/>
      <c r="H135" s="251">
        <v>50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157</v>
      </c>
      <c r="AU135" s="257" t="s">
        <v>85</v>
      </c>
      <c r="AV135" s="13" t="s">
        <v>85</v>
      </c>
      <c r="AW135" s="13" t="s">
        <v>30</v>
      </c>
      <c r="AX135" s="13" t="s">
        <v>75</v>
      </c>
      <c r="AY135" s="257" t="s">
        <v>121</v>
      </c>
    </row>
    <row r="136" s="14" customFormat="1">
      <c r="A136" s="14"/>
      <c r="B136" s="258"/>
      <c r="C136" s="259"/>
      <c r="D136" s="248" t="s">
        <v>157</v>
      </c>
      <c r="E136" s="260" t="s">
        <v>1</v>
      </c>
      <c r="F136" s="261" t="s">
        <v>160</v>
      </c>
      <c r="G136" s="259"/>
      <c r="H136" s="262">
        <v>510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8" t="s">
        <v>157</v>
      </c>
      <c r="AU136" s="268" t="s">
        <v>85</v>
      </c>
      <c r="AV136" s="14" t="s">
        <v>143</v>
      </c>
      <c r="AW136" s="14" t="s">
        <v>30</v>
      </c>
      <c r="AX136" s="14" t="s">
        <v>83</v>
      </c>
      <c r="AY136" s="268" t="s">
        <v>121</v>
      </c>
    </row>
    <row r="137" s="13" customFormat="1">
      <c r="A137" s="13"/>
      <c r="B137" s="246"/>
      <c r="C137" s="247"/>
      <c r="D137" s="248" t="s">
        <v>157</v>
      </c>
      <c r="E137" s="247"/>
      <c r="F137" s="250" t="s">
        <v>407</v>
      </c>
      <c r="G137" s="247"/>
      <c r="H137" s="251">
        <v>586.5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157</v>
      </c>
      <c r="AU137" s="257" t="s">
        <v>85</v>
      </c>
      <c r="AV137" s="13" t="s">
        <v>85</v>
      </c>
      <c r="AW137" s="13" t="s">
        <v>4</v>
      </c>
      <c r="AX137" s="13" t="s">
        <v>83</v>
      </c>
      <c r="AY137" s="257" t="s">
        <v>121</v>
      </c>
    </row>
    <row r="138" s="2" customFormat="1" ht="37.8" customHeight="1">
      <c r="A138" s="37"/>
      <c r="B138" s="38"/>
      <c r="C138" s="218" t="s">
        <v>162</v>
      </c>
      <c r="D138" s="218" t="s">
        <v>124</v>
      </c>
      <c r="E138" s="219" t="s">
        <v>163</v>
      </c>
      <c r="F138" s="220" t="s">
        <v>164</v>
      </c>
      <c r="G138" s="221" t="s">
        <v>150</v>
      </c>
      <c r="H138" s="222">
        <v>470</v>
      </c>
      <c r="I138" s="223"/>
      <c r="J138" s="224">
        <f>ROUND(I138*H138,2)</f>
        <v>0</v>
      </c>
      <c r="K138" s="220" t="s">
        <v>128</v>
      </c>
      <c r="L138" s="43"/>
      <c r="M138" s="225" t="s">
        <v>1</v>
      </c>
      <c r="N138" s="226" t="s">
        <v>40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129</v>
      </c>
      <c r="AT138" s="229" t="s">
        <v>124</v>
      </c>
      <c r="AU138" s="229" t="s">
        <v>85</v>
      </c>
      <c r="AY138" s="16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129</v>
      </c>
      <c r="BM138" s="229" t="s">
        <v>408</v>
      </c>
    </row>
    <row r="139" s="2" customFormat="1">
      <c r="A139" s="37"/>
      <c r="B139" s="38"/>
      <c r="C139" s="39"/>
      <c r="D139" s="231" t="s">
        <v>131</v>
      </c>
      <c r="E139" s="39"/>
      <c r="F139" s="232" t="s">
        <v>166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85</v>
      </c>
    </row>
    <row r="140" s="2" customFormat="1" ht="24.15" customHeight="1">
      <c r="A140" s="37"/>
      <c r="B140" s="38"/>
      <c r="C140" s="236" t="s">
        <v>167</v>
      </c>
      <c r="D140" s="236" t="s">
        <v>133</v>
      </c>
      <c r="E140" s="237" t="s">
        <v>168</v>
      </c>
      <c r="F140" s="238" t="s">
        <v>169</v>
      </c>
      <c r="G140" s="239" t="s">
        <v>150</v>
      </c>
      <c r="H140" s="240">
        <v>540.5</v>
      </c>
      <c r="I140" s="241"/>
      <c r="J140" s="242">
        <f>ROUND(I140*H140,2)</f>
        <v>0</v>
      </c>
      <c r="K140" s="238" t="s">
        <v>128</v>
      </c>
      <c r="L140" s="243"/>
      <c r="M140" s="244" t="s">
        <v>1</v>
      </c>
      <c r="N140" s="245" t="s">
        <v>40</v>
      </c>
      <c r="O140" s="90"/>
      <c r="P140" s="227">
        <f>O140*H140</f>
        <v>0</v>
      </c>
      <c r="Q140" s="227">
        <v>0.00017000000000000001</v>
      </c>
      <c r="R140" s="227">
        <f>Q140*H140</f>
        <v>0.091885000000000008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136</v>
      </c>
      <c r="AT140" s="229" t="s">
        <v>133</v>
      </c>
      <c r="AU140" s="229" t="s">
        <v>85</v>
      </c>
      <c r="AY140" s="16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83</v>
      </c>
      <c r="BK140" s="230">
        <f>ROUND(I140*H140,2)</f>
        <v>0</v>
      </c>
      <c r="BL140" s="16" t="s">
        <v>129</v>
      </c>
      <c r="BM140" s="229" t="s">
        <v>409</v>
      </c>
    </row>
    <row r="141" s="13" customFormat="1">
      <c r="A141" s="13"/>
      <c r="B141" s="246"/>
      <c r="C141" s="247"/>
      <c r="D141" s="248" t="s">
        <v>157</v>
      </c>
      <c r="E141" s="247"/>
      <c r="F141" s="250" t="s">
        <v>410</v>
      </c>
      <c r="G141" s="247"/>
      <c r="H141" s="251">
        <v>540.5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157</v>
      </c>
      <c r="AU141" s="257" t="s">
        <v>85</v>
      </c>
      <c r="AV141" s="13" t="s">
        <v>85</v>
      </c>
      <c r="AW141" s="13" t="s">
        <v>4</v>
      </c>
      <c r="AX141" s="13" t="s">
        <v>83</v>
      </c>
      <c r="AY141" s="257" t="s">
        <v>121</v>
      </c>
    </row>
    <row r="142" s="2" customFormat="1" ht="37.8" customHeight="1">
      <c r="A142" s="37"/>
      <c r="B142" s="38"/>
      <c r="C142" s="218" t="s">
        <v>172</v>
      </c>
      <c r="D142" s="218" t="s">
        <v>124</v>
      </c>
      <c r="E142" s="219" t="s">
        <v>173</v>
      </c>
      <c r="F142" s="220" t="s">
        <v>174</v>
      </c>
      <c r="G142" s="221" t="s">
        <v>150</v>
      </c>
      <c r="H142" s="222">
        <v>30</v>
      </c>
      <c r="I142" s="223"/>
      <c r="J142" s="224">
        <f>ROUND(I142*H142,2)</f>
        <v>0</v>
      </c>
      <c r="K142" s="220" t="s">
        <v>128</v>
      </c>
      <c r="L142" s="43"/>
      <c r="M142" s="225" t="s">
        <v>1</v>
      </c>
      <c r="N142" s="226" t="s">
        <v>40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129</v>
      </c>
      <c r="AT142" s="229" t="s">
        <v>124</v>
      </c>
      <c r="AU142" s="229" t="s">
        <v>85</v>
      </c>
      <c r="AY142" s="16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83</v>
      </c>
      <c r="BK142" s="230">
        <f>ROUND(I142*H142,2)</f>
        <v>0</v>
      </c>
      <c r="BL142" s="16" t="s">
        <v>129</v>
      </c>
      <c r="BM142" s="229" t="s">
        <v>411</v>
      </c>
    </row>
    <row r="143" s="2" customFormat="1">
      <c r="A143" s="37"/>
      <c r="B143" s="38"/>
      <c r="C143" s="39"/>
      <c r="D143" s="231" t="s">
        <v>131</v>
      </c>
      <c r="E143" s="39"/>
      <c r="F143" s="232" t="s">
        <v>176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85</v>
      </c>
    </row>
    <row r="144" s="2" customFormat="1" ht="24.15" customHeight="1">
      <c r="A144" s="37"/>
      <c r="B144" s="38"/>
      <c r="C144" s="236" t="s">
        <v>177</v>
      </c>
      <c r="D144" s="236" t="s">
        <v>133</v>
      </c>
      <c r="E144" s="237" t="s">
        <v>178</v>
      </c>
      <c r="F144" s="238" t="s">
        <v>179</v>
      </c>
      <c r="G144" s="239" t="s">
        <v>150</v>
      </c>
      <c r="H144" s="240">
        <v>34.5</v>
      </c>
      <c r="I144" s="241"/>
      <c r="J144" s="242">
        <f>ROUND(I144*H144,2)</f>
        <v>0</v>
      </c>
      <c r="K144" s="238" t="s">
        <v>128</v>
      </c>
      <c r="L144" s="243"/>
      <c r="M144" s="244" t="s">
        <v>1</v>
      </c>
      <c r="N144" s="245" t="s">
        <v>40</v>
      </c>
      <c r="O144" s="90"/>
      <c r="P144" s="227">
        <f>O144*H144</f>
        <v>0</v>
      </c>
      <c r="Q144" s="227">
        <v>0.00016000000000000001</v>
      </c>
      <c r="R144" s="227">
        <f>Q144*H144</f>
        <v>0.0055200000000000006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136</v>
      </c>
      <c r="AT144" s="229" t="s">
        <v>133</v>
      </c>
      <c r="AU144" s="229" t="s">
        <v>85</v>
      </c>
      <c r="AY144" s="16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83</v>
      </c>
      <c r="BK144" s="230">
        <f>ROUND(I144*H144,2)</f>
        <v>0</v>
      </c>
      <c r="BL144" s="16" t="s">
        <v>129</v>
      </c>
      <c r="BM144" s="229" t="s">
        <v>412</v>
      </c>
    </row>
    <row r="145" s="13" customFormat="1">
      <c r="A145" s="13"/>
      <c r="B145" s="246"/>
      <c r="C145" s="247"/>
      <c r="D145" s="248" t="s">
        <v>157</v>
      </c>
      <c r="E145" s="247"/>
      <c r="F145" s="250" t="s">
        <v>413</v>
      </c>
      <c r="G145" s="247"/>
      <c r="H145" s="251">
        <v>34.5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157</v>
      </c>
      <c r="AU145" s="257" t="s">
        <v>85</v>
      </c>
      <c r="AV145" s="13" t="s">
        <v>85</v>
      </c>
      <c r="AW145" s="13" t="s">
        <v>4</v>
      </c>
      <c r="AX145" s="13" t="s">
        <v>83</v>
      </c>
      <c r="AY145" s="257" t="s">
        <v>121</v>
      </c>
    </row>
    <row r="146" s="2" customFormat="1" ht="33" customHeight="1">
      <c r="A146" s="37"/>
      <c r="B146" s="38"/>
      <c r="C146" s="218" t="s">
        <v>182</v>
      </c>
      <c r="D146" s="218" t="s">
        <v>124</v>
      </c>
      <c r="E146" s="219" t="s">
        <v>183</v>
      </c>
      <c r="F146" s="220" t="s">
        <v>184</v>
      </c>
      <c r="G146" s="221" t="s">
        <v>127</v>
      </c>
      <c r="H146" s="222">
        <v>63</v>
      </c>
      <c r="I146" s="223"/>
      <c r="J146" s="224">
        <f>ROUND(I146*H146,2)</f>
        <v>0</v>
      </c>
      <c r="K146" s="220" t="s">
        <v>128</v>
      </c>
      <c r="L146" s="43"/>
      <c r="M146" s="225" t="s">
        <v>1</v>
      </c>
      <c r="N146" s="226" t="s">
        <v>40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129</v>
      </c>
      <c r="AT146" s="229" t="s">
        <v>124</v>
      </c>
      <c r="AU146" s="229" t="s">
        <v>85</v>
      </c>
      <c r="AY146" s="16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83</v>
      </c>
      <c r="BK146" s="230">
        <f>ROUND(I146*H146,2)</f>
        <v>0</v>
      </c>
      <c r="BL146" s="16" t="s">
        <v>129</v>
      </c>
      <c r="BM146" s="229" t="s">
        <v>414</v>
      </c>
    </row>
    <row r="147" s="2" customFormat="1">
      <c r="A147" s="37"/>
      <c r="B147" s="38"/>
      <c r="C147" s="39"/>
      <c r="D147" s="231" t="s">
        <v>131</v>
      </c>
      <c r="E147" s="39"/>
      <c r="F147" s="232" t="s">
        <v>186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85</v>
      </c>
    </row>
    <row r="148" s="2" customFormat="1" ht="33" customHeight="1">
      <c r="A148" s="37"/>
      <c r="B148" s="38"/>
      <c r="C148" s="218" t="s">
        <v>8</v>
      </c>
      <c r="D148" s="218" t="s">
        <v>124</v>
      </c>
      <c r="E148" s="219" t="s">
        <v>347</v>
      </c>
      <c r="F148" s="220" t="s">
        <v>348</v>
      </c>
      <c r="G148" s="221" t="s">
        <v>127</v>
      </c>
      <c r="H148" s="222">
        <v>56</v>
      </c>
      <c r="I148" s="223"/>
      <c r="J148" s="224">
        <f>ROUND(I148*H148,2)</f>
        <v>0</v>
      </c>
      <c r="K148" s="220" t="s">
        <v>128</v>
      </c>
      <c r="L148" s="43"/>
      <c r="M148" s="225" t="s">
        <v>1</v>
      </c>
      <c r="N148" s="226" t="s">
        <v>40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129</v>
      </c>
      <c r="AT148" s="229" t="s">
        <v>124</v>
      </c>
      <c r="AU148" s="229" t="s">
        <v>85</v>
      </c>
      <c r="AY148" s="16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83</v>
      </c>
      <c r="BK148" s="230">
        <f>ROUND(I148*H148,2)</f>
        <v>0</v>
      </c>
      <c r="BL148" s="16" t="s">
        <v>129</v>
      </c>
      <c r="BM148" s="229" t="s">
        <v>415</v>
      </c>
    </row>
    <row r="149" s="2" customFormat="1">
      <c r="A149" s="37"/>
      <c r="B149" s="38"/>
      <c r="C149" s="39"/>
      <c r="D149" s="231" t="s">
        <v>131</v>
      </c>
      <c r="E149" s="39"/>
      <c r="F149" s="232" t="s">
        <v>350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85</v>
      </c>
    </row>
    <row r="150" s="2" customFormat="1" ht="33" customHeight="1">
      <c r="A150" s="37"/>
      <c r="B150" s="38"/>
      <c r="C150" s="218" t="s">
        <v>191</v>
      </c>
      <c r="D150" s="218" t="s">
        <v>124</v>
      </c>
      <c r="E150" s="219" t="s">
        <v>416</v>
      </c>
      <c r="F150" s="220" t="s">
        <v>417</v>
      </c>
      <c r="G150" s="221" t="s">
        <v>127</v>
      </c>
      <c r="H150" s="222">
        <v>4</v>
      </c>
      <c r="I150" s="223"/>
      <c r="J150" s="224">
        <f>ROUND(I150*H150,2)</f>
        <v>0</v>
      </c>
      <c r="K150" s="220" t="s">
        <v>128</v>
      </c>
      <c r="L150" s="43"/>
      <c r="M150" s="225" t="s">
        <v>1</v>
      </c>
      <c r="N150" s="226" t="s">
        <v>40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129</v>
      </c>
      <c r="AT150" s="229" t="s">
        <v>124</v>
      </c>
      <c r="AU150" s="229" t="s">
        <v>85</v>
      </c>
      <c r="AY150" s="16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83</v>
      </c>
      <c r="BK150" s="230">
        <f>ROUND(I150*H150,2)</f>
        <v>0</v>
      </c>
      <c r="BL150" s="16" t="s">
        <v>129</v>
      </c>
      <c r="BM150" s="229" t="s">
        <v>418</v>
      </c>
    </row>
    <row r="151" s="2" customFormat="1">
      <c r="A151" s="37"/>
      <c r="B151" s="38"/>
      <c r="C151" s="39"/>
      <c r="D151" s="231" t="s">
        <v>131</v>
      </c>
      <c r="E151" s="39"/>
      <c r="F151" s="232" t="s">
        <v>419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85</v>
      </c>
    </row>
    <row r="152" s="2" customFormat="1" ht="33" customHeight="1">
      <c r="A152" s="37"/>
      <c r="B152" s="38"/>
      <c r="C152" s="218" t="s">
        <v>196</v>
      </c>
      <c r="D152" s="218" t="s">
        <v>124</v>
      </c>
      <c r="E152" s="219" t="s">
        <v>351</v>
      </c>
      <c r="F152" s="220" t="s">
        <v>352</v>
      </c>
      <c r="G152" s="221" t="s">
        <v>127</v>
      </c>
      <c r="H152" s="222">
        <v>16</v>
      </c>
      <c r="I152" s="223"/>
      <c r="J152" s="224">
        <f>ROUND(I152*H152,2)</f>
        <v>0</v>
      </c>
      <c r="K152" s="220" t="s">
        <v>128</v>
      </c>
      <c r="L152" s="43"/>
      <c r="M152" s="225" t="s">
        <v>1</v>
      </c>
      <c r="N152" s="226" t="s">
        <v>40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129</v>
      </c>
      <c r="AT152" s="229" t="s">
        <v>124</v>
      </c>
      <c r="AU152" s="229" t="s">
        <v>85</v>
      </c>
      <c r="AY152" s="16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83</v>
      </c>
      <c r="BK152" s="230">
        <f>ROUND(I152*H152,2)</f>
        <v>0</v>
      </c>
      <c r="BL152" s="16" t="s">
        <v>129</v>
      </c>
      <c r="BM152" s="229" t="s">
        <v>420</v>
      </c>
    </row>
    <row r="153" s="2" customFormat="1">
      <c r="A153" s="37"/>
      <c r="B153" s="38"/>
      <c r="C153" s="39"/>
      <c r="D153" s="231" t="s">
        <v>131</v>
      </c>
      <c r="E153" s="39"/>
      <c r="F153" s="232" t="s">
        <v>354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131</v>
      </c>
      <c r="AU153" s="16" t="s">
        <v>85</v>
      </c>
    </row>
    <row r="154" s="2" customFormat="1" ht="33" customHeight="1">
      <c r="A154" s="37"/>
      <c r="B154" s="38"/>
      <c r="C154" s="218" t="s">
        <v>200</v>
      </c>
      <c r="D154" s="218" t="s">
        <v>124</v>
      </c>
      <c r="E154" s="219" t="s">
        <v>355</v>
      </c>
      <c r="F154" s="220" t="s">
        <v>356</v>
      </c>
      <c r="G154" s="221" t="s">
        <v>127</v>
      </c>
      <c r="H154" s="222">
        <v>2</v>
      </c>
      <c r="I154" s="223"/>
      <c r="J154" s="224">
        <f>ROUND(I154*H154,2)</f>
        <v>0</v>
      </c>
      <c r="K154" s="220" t="s">
        <v>128</v>
      </c>
      <c r="L154" s="43"/>
      <c r="M154" s="225" t="s">
        <v>1</v>
      </c>
      <c r="N154" s="226" t="s">
        <v>40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129</v>
      </c>
      <c r="AT154" s="229" t="s">
        <v>124</v>
      </c>
      <c r="AU154" s="229" t="s">
        <v>85</v>
      </c>
      <c r="AY154" s="16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83</v>
      </c>
      <c r="BK154" s="230">
        <f>ROUND(I154*H154,2)</f>
        <v>0</v>
      </c>
      <c r="BL154" s="16" t="s">
        <v>129</v>
      </c>
      <c r="BM154" s="229" t="s">
        <v>421</v>
      </c>
    </row>
    <row r="155" s="2" customFormat="1">
      <c r="A155" s="37"/>
      <c r="B155" s="38"/>
      <c r="C155" s="39"/>
      <c r="D155" s="231" t="s">
        <v>131</v>
      </c>
      <c r="E155" s="39"/>
      <c r="F155" s="232" t="s">
        <v>358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85</v>
      </c>
    </row>
    <row r="156" s="2" customFormat="1" ht="21.75" customHeight="1">
      <c r="A156" s="37"/>
      <c r="B156" s="38"/>
      <c r="C156" s="236" t="s">
        <v>129</v>
      </c>
      <c r="D156" s="236" t="s">
        <v>133</v>
      </c>
      <c r="E156" s="237" t="s">
        <v>197</v>
      </c>
      <c r="F156" s="238" t="s">
        <v>422</v>
      </c>
      <c r="G156" s="239" t="s">
        <v>127</v>
      </c>
      <c r="H156" s="240">
        <v>1</v>
      </c>
      <c r="I156" s="241"/>
      <c r="J156" s="242">
        <f>ROUND(I156*H156,2)</f>
        <v>0</v>
      </c>
      <c r="K156" s="238" t="s">
        <v>1</v>
      </c>
      <c r="L156" s="243"/>
      <c r="M156" s="244" t="s">
        <v>1</v>
      </c>
      <c r="N156" s="245" t="s">
        <v>40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136</v>
      </c>
      <c r="AT156" s="229" t="s">
        <v>133</v>
      </c>
      <c r="AU156" s="229" t="s">
        <v>85</v>
      </c>
      <c r="AY156" s="16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83</v>
      </c>
      <c r="BK156" s="230">
        <f>ROUND(I156*H156,2)</f>
        <v>0</v>
      </c>
      <c r="BL156" s="16" t="s">
        <v>129</v>
      </c>
      <c r="BM156" s="229" t="s">
        <v>423</v>
      </c>
    </row>
    <row r="157" s="2" customFormat="1" ht="21.75" customHeight="1">
      <c r="A157" s="37"/>
      <c r="B157" s="38"/>
      <c r="C157" s="236" t="s">
        <v>208</v>
      </c>
      <c r="D157" s="236" t="s">
        <v>133</v>
      </c>
      <c r="E157" s="237" t="s">
        <v>267</v>
      </c>
      <c r="F157" s="238" t="s">
        <v>424</v>
      </c>
      <c r="G157" s="239" t="s">
        <v>127</v>
      </c>
      <c r="H157" s="240">
        <v>1</v>
      </c>
      <c r="I157" s="241"/>
      <c r="J157" s="242">
        <f>ROUND(I157*H157,2)</f>
        <v>0</v>
      </c>
      <c r="K157" s="238" t="s">
        <v>1</v>
      </c>
      <c r="L157" s="243"/>
      <c r="M157" s="244" t="s">
        <v>1</v>
      </c>
      <c r="N157" s="245" t="s">
        <v>40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136</v>
      </c>
      <c r="AT157" s="229" t="s">
        <v>133</v>
      </c>
      <c r="AU157" s="229" t="s">
        <v>85</v>
      </c>
      <c r="AY157" s="16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83</v>
      </c>
      <c r="BK157" s="230">
        <f>ROUND(I157*H157,2)</f>
        <v>0</v>
      </c>
      <c r="BL157" s="16" t="s">
        <v>129</v>
      </c>
      <c r="BM157" s="229" t="s">
        <v>425</v>
      </c>
    </row>
    <row r="158" s="2" customFormat="1" ht="49.05" customHeight="1">
      <c r="A158" s="37"/>
      <c r="B158" s="38"/>
      <c r="C158" s="218" t="s">
        <v>212</v>
      </c>
      <c r="D158" s="218" t="s">
        <v>124</v>
      </c>
      <c r="E158" s="219" t="s">
        <v>201</v>
      </c>
      <c r="F158" s="220" t="s">
        <v>202</v>
      </c>
      <c r="G158" s="221" t="s">
        <v>127</v>
      </c>
      <c r="H158" s="222">
        <v>6</v>
      </c>
      <c r="I158" s="223"/>
      <c r="J158" s="224">
        <f>ROUND(I158*H158,2)</f>
        <v>0</v>
      </c>
      <c r="K158" s="220" t="s">
        <v>128</v>
      </c>
      <c r="L158" s="43"/>
      <c r="M158" s="225" t="s">
        <v>1</v>
      </c>
      <c r="N158" s="226" t="s">
        <v>40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129</v>
      </c>
      <c r="AT158" s="229" t="s">
        <v>124</v>
      </c>
      <c r="AU158" s="229" t="s">
        <v>85</v>
      </c>
      <c r="AY158" s="16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129</v>
      </c>
      <c r="BM158" s="229" t="s">
        <v>426</v>
      </c>
    </row>
    <row r="159" s="2" customFormat="1">
      <c r="A159" s="37"/>
      <c r="B159" s="38"/>
      <c r="C159" s="39"/>
      <c r="D159" s="231" t="s">
        <v>131</v>
      </c>
      <c r="E159" s="39"/>
      <c r="F159" s="232" t="s">
        <v>204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85</v>
      </c>
    </row>
    <row r="160" s="2" customFormat="1" ht="24.15" customHeight="1">
      <c r="A160" s="37"/>
      <c r="B160" s="38"/>
      <c r="C160" s="236" t="s">
        <v>216</v>
      </c>
      <c r="D160" s="236" t="s">
        <v>133</v>
      </c>
      <c r="E160" s="237" t="s">
        <v>205</v>
      </c>
      <c r="F160" s="238" t="s">
        <v>206</v>
      </c>
      <c r="G160" s="239" t="s">
        <v>127</v>
      </c>
      <c r="H160" s="240">
        <v>6</v>
      </c>
      <c r="I160" s="241"/>
      <c r="J160" s="242">
        <f>ROUND(I160*H160,2)</f>
        <v>0</v>
      </c>
      <c r="K160" s="238" t="s">
        <v>128</v>
      </c>
      <c r="L160" s="243"/>
      <c r="M160" s="244" t="s">
        <v>1</v>
      </c>
      <c r="N160" s="245" t="s">
        <v>40</v>
      </c>
      <c r="O160" s="90"/>
      <c r="P160" s="227">
        <f>O160*H160</f>
        <v>0</v>
      </c>
      <c r="Q160" s="227">
        <v>4.0000000000000003E-05</v>
      </c>
      <c r="R160" s="227">
        <f>Q160*H160</f>
        <v>0.00024000000000000003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136</v>
      </c>
      <c r="AT160" s="229" t="s">
        <v>133</v>
      </c>
      <c r="AU160" s="229" t="s">
        <v>85</v>
      </c>
      <c r="AY160" s="16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129</v>
      </c>
      <c r="BM160" s="229" t="s">
        <v>427</v>
      </c>
    </row>
    <row r="161" s="2" customFormat="1" ht="16.5" customHeight="1">
      <c r="A161" s="37"/>
      <c r="B161" s="38"/>
      <c r="C161" s="236" t="s">
        <v>221</v>
      </c>
      <c r="D161" s="236" t="s">
        <v>133</v>
      </c>
      <c r="E161" s="237" t="s">
        <v>209</v>
      </c>
      <c r="F161" s="238" t="s">
        <v>210</v>
      </c>
      <c r="G161" s="239" t="s">
        <v>127</v>
      </c>
      <c r="H161" s="240">
        <v>6</v>
      </c>
      <c r="I161" s="241"/>
      <c r="J161" s="242">
        <f>ROUND(I161*H161,2)</f>
        <v>0</v>
      </c>
      <c r="K161" s="238" t="s">
        <v>128</v>
      </c>
      <c r="L161" s="243"/>
      <c r="M161" s="244" t="s">
        <v>1</v>
      </c>
      <c r="N161" s="245" t="s">
        <v>40</v>
      </c>
      <c r="O161" s="90"/>
      <c r="P161" s="227">
        <f>O161*H161</f>
        <v>0</v>
      </c>
      <c r="Q161" s="227">
        <v>3.0000000000000001E-05</v>
      </c>
      <c r="R161" s="227">
        <f>Q161*H161</f>
        <v>0.00018000000000000001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136</v>
      </c>
      <c r="AT161" s="229" t="s">
        <v>133</v>
      </c>
      <c r="AU161" s="229" t="s">
        <v>85</v>
      </c>
      <c r="AY161" s="16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83</v>
      </c>
      <c r="BK161" s="230">
        <f>ROUND(I161*H161,2)</f>
        <v>0</v>
      </c>
      <c r="BL161" s="16" t="s">
        <v>129</v>
      </c>
      <c r="BM161" s="229" t="s">
        <v>428</v>
      </c>
    </row>
    <row r="162" s="2" customFormat="1" ht="16.5" customHeight="1">
      <c r="A162" s="37"/>
      <c r="B162" s="38"/>
      <c r="C162" s="236" t="s">
        <v>7</v>
      </c>
      <c r="D162" s="236" t="s">
        <v>133</v>
      </c>
      <c r="E162" s="237" t="s">
        <v>213</v>
      </c>
      <c r="F162" s="238" t="s">
        <v>214</v>
      </c>
      <c r="G162" s="239" t="s">
        <v>127</v>
      </c>
      <c r="H162" s="240">
        <v>6</v>
      </c>
      <c r="I162" s="241"/>
      <c r="J162" s="242">
        <f>ROUND(I162*H162,2)</f>
        <v>0</v>
      </c>
      <c r="K162" s="238" t="s">
        <v>128</v>
      </c>
      <c r="L162" s="243"/>
      <c r="M162" s="244" t="s">
        <v>1</v>
      </c>
      <c r="N162" s="245" t="s">
        <v>40</v>
      </c>
      <c r="O162" s="90"/>
      <c r="P162" s="227">
        <f>O162*H162</f>
        <v>0</v>
      </c>
      <c r="Q162" s="227">
        <v>1.0000000000000001E-05</v>
      </c>
      <c r="R162" s="227">
        <f>Q162*H162</f>
        <v>6.0000000000000008E-05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136</v>
      </c>
      <c r="AT162" s="229" t="s">
        <v>133</v>
      </c>
      <c r="AU162" s="229" t="s">
        <v>85</v>
      </c>
      <c r="AY162" s="16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83</v>
      </c>
      <c r="BK162" s="230">
        <f>ROUND(I162*H162,2)</f>
        <v>0</v>
      </c>
      <c r="BL162" s="16" t="s">
        <v>129</v>
      </c>
      <c r="BM162" s="229" t="s">
        <v>429</v>
      </c>
    </row>
    <row r="163" s="2" customFormat="1" ht="49.05" customHeight="1">
      <c r="A163" s="37"/>
      <c r="B163" s="38"/>
      <c r="C163" s="218" t="s">
        <v>228</v>
      </c>
      <c r="D163" s="218" t="s">
        <v>124</v>
      </c>
      <c r="E163" s="219" t="s">
        <v>217</v>
      </c>
      <c r="F163" s="220" t="s">
        <v>218</v>
      </c>
      <c r="G163" s="221" t="s">
        <v>127</v>
      </c>
      <c r="H163" s="222">
        <v>3</v>
      </c>
      <c r="I163" s="223"/>
      <c r="J163" s="224">
        <f>ROUND(I163*H163,2)</f>
        <v>0</v>
      </c>
      <c r="K163" s="220" t="s">
        <v>128</v>
      </c>
      <c r="L163" s="43"/>
      <c r="M163" s="225" t="s">
        <v>1</v>
      </c>
      <c r="N163" s="226" t="s">
        <v>40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129</v>
      </c>
      <c r="AT163" s="229" t="s">
        <v>124</v>
      </c>
      <c r="AU163" s="229" t="s">
        <v>85</v>
      </c>
      <c r="AY163" s="16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83</v>
      </c>
      <c r="BK163" s="230">
        <f>ROUND(I163*H163,2)</f>
        <v>0</v>
      </c>
      <c r="BL163" s="16" t="s">
        <v>129</v>
      </c>
      <c r="BM163" s="229" t="s">
        <v>430</v>
      </c>
    </row>
    <row r="164" s="2" customFormat="1">
      <c r="A164" s="37"/>
      <c r="B164" s="38"/>
      <c r="C164" s="39"/>
      <c r="D164" s="231" t="s">
        <v>131</v>
      </c>
      <c r="E164" s="39"/>
      <c r="F164" s="232" t="s">
        <v>220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131</v>
      </c>
      <c r="AU164" s="16" t="s">
        <v>85</v>
      </c>
    </row>
    <row r="165" s="2" customFormat="1" ht="24.15" customHeight="1">
      <c r="A165" s="37"/>
      <c r="B165" s="38"/>
      <c r="C165" s="236" t="s">
        <v>230</v>
      </c>
      <c r="D165" s="236" t="s">
        <v>133</v>
      </c>
      <c r="E165" s="237" t="s">
        <v>222</v>
      </c>
      <c r="F165" s="238" t="s">
        <v>223</v>
      </c>
      <c r="G165" s="239" t="s">
        <v>127</v>
      </c>
      <c r="H165" s="240">
        <v>3</v>
      </c>
      <c r="I165" s="241"/>
      <c r="J165" s="242">
        <f>ROUND(I165*H165,2)</f>
        <v>0</v>
      </c>
      <c r="K165" s="238" t="s">
        <v>128</v>
      </c>
      <c r="L165" s="243"/>
      <c r="M165" s="244" t="s">
        <v>1</v>
      </c>
      <c r="N165" s="245" t="s">
        <v>40</v>
      </c>
      <c r="O165" s="90"/>
      <c r="P165" s="227">
        <f>O165*H165</f>
        <v>0</v>
      </c>
      <c r="Q165" s="227">
        <v>4.0000000000000003E-05</v>
      </c>
      <c r="R165" s="227">
        <f>Q165*H165</f>
        <v>0.00012000000000000002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136</v>
      </c>
      <c r="AT165" s="229" t="s">
        <v>133</v>
      </c>
      <c r="AU165" s="229" t="s">
        <v>85</v>
      </c>
      <c r="AY165" s="16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83</v>
      </c>
      <c r="BK165" s="230">
        <f>ROUND(I165*H165,2)</f>
        <v>0</v>
      </c>
      <c r="BL165" s="16" t="s">
        <v>129</v>
      </c>
      <c r="BM165" s="229" t="s">
        <v>431</v>
      </c>
    </row>
    <row r="166" s="2" customFormat="1" ht="16.5" customHeight="1">
      <c r="A166" s="37"/>
      <c r="B166" s="38"/>
      <c r="C166" s="236" t="s">
        <v>235</v>
      </c>
      <c r="D166" s="236" t="s">
        <v>133</v>
      </c>
      <c r="E166" s="237" t="s">
        <v>225</v>
      </c>
      <c r="F166" s="238" t="s">
        <v>226</v>
      </c>
      <c r="G166" s="239" t="s">
        <v>127</v>
      </c>
      <c r="H166" s="240">
        <v>3</v>
      </c>
      <c r="I166" s="241"/>
      <c r="J166" s="242">
        <f>ROUND(I166*H166,2)</f>
        <v>0</v>
      </c>
      <c r="K166" s="238" t="s">
        <v>128</v>
      </c>
      <c r="L166" s="243"/>
      <c r="M166" s="244" t="s">
        <v>1</v>
      </c>
      <c r="N166" s="245" t="s">
        <v>40</v>
      </c>
      <c r="O166" s="90"/>
      <c r="P166" s="227">
        <f>O166*H166</f>
        <v>0</v>
      </c>
      <c r="Q166" s="227">
        <v>3.0000000000000001E-05</v>
      </c>
      <c r="R166" s="227">
        <f>Q166*H166</f>
        <v>9.0000000000000006E-05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136</v>
      </c>
      <c r="AT166" s="229" t="s">
        <v>133</v>
      </c>
      <c r="AU166" s="229" t="s">
        <v>85</v>
      </c>
      <c r="AY166" s="16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83</v>
      </c>
      <c r="BK166" s="230">
        <f>ROUND(I166*H166,2)</f>
        <v>0</v>
      </c>
      <c r="BL166" s="16" t="s">
        <v>129</v>
      </c>
      <c r="BM166" s="229" t="s">
        <v>432</v>
      </c>
    </row>
    <row r="167" s="2" customFormat="1" ht="16.5" customHeight="1">
      <c r="A167" s="37"/>
      <c r="B167" s="38"/>
      <c r="C167" s="236" t="s">
        <v>239</v>
      </c>
      <c r="D167" s="236" t="s">
        <v>133</v>
      </c>
      <c r="E167" s="237" t="s">
        <v>213</v>
      </c>
      <c r="F167" s="238" t="s">
        <v>214</v>
      </c>
      <c r="G167" s="239" t="s">
        <v>127</v>
      </c>
      <c r="H167" s="240">
        <v>3</v>
      </c>
      <c r="I167" s="241"/>
      <c r="J167" s="242">
        <f>ROUND(I167*H167,2)</f>
        <v>0</v>
      </c>
      <c r="K167" s="238" t="s">
        <v>128</v>
      </c>
      <c r="L167" s="243"/>
      <c r="M167" s="244" t="s">
        <v>1</v>
      </c>
      <c r="N167" s="245" t="s">
        <v>40</v>
      </c>
      <c r="O167" s="90"/>
      <c r="P167" s="227">
        <f>O167*H167</f>
        <v>0</v>
      </c>
      <c r="Q167" s="227">
        <v>1.0000000000000001E-05</v>
      </c>
      <c r="R167" s="227">
        <f>Q167*H167</f>
        <v>3.0000000000000004E-05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136</v>
      </c>
      <c r="AT167" s="229" t="s">
        <v>133</v>
      </c>
      <c r="AU167" s="229" t="s">
        <v>85</v>
      </c>
      <c r="AY167" s="16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83</v>
      </c>
      <c r="BK167" s="230">
        <f>ROUND(I167*H167,2)</f>
        <v>0</v>
      </c>
      <c r="BL167" s="16" t="s">
        <v>129</v>
      </c>
      <c r="BM167" s="229" t="s">
        <v>433</v>
      </c>
    </row>
    <row r="168" s="2" customFormat="1" ht="49.05" customHeight="1">
      <c r="A168" s="37"/>
      <c r="B168" s="38"/>
      <c r="C168" s="218" t="s">
        <v>241</v>
      </c>
      <c r="D168" s="218" t="s">
        <v>124</v>
      </c>
      <c r="E168" s="219" t="s">
        <v>434</v>
      </c>
      <c r="F168" s="220" t="s">
        <v>435</v>
      </c>
      <c r="G168" s="221" t="s">
        <v>127</v>
      </c>
      <c r="H168" s="222">
        <v>2</v>
      </c>
      <c r="I168" s="223"/>
      <c r="J168" s="224">
        <f>ROUND(I168*H168,2)</f>
        <v>0</v>
      </c>
      <c r="K168" s="220" t="s">
        <v>128</v>
      </c>
      <c r="L168" s="43"/>
      <c r="M168" s="225" t="s">
        <v>1</v>
      </c>
      <c r="N168" s="226" t="s">
        <v>40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129</v>
      </c>
      <c r="AT168" s="229" t="s">
        <v>124</v>
      </c>
      <c r="AU168" s="229" t="s">
        <v>85</v>
      </c>
      <c r="AY168" s="16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83</v>
      </c>
      <c r="BK168" s="230">
        <f>ROUND(I168*H168,2)</f>
        <v>0</v>
      </c>
      <c r="BL168" s="16" t="s">
        <v>129</v>
      </c>
      <c r="BM168" s="229" t="s">
        <v>436</v>
      </c>
    </row>
    <row r="169" s="2" customFormat="1">
      <c r="A169" s="37"/>
      <c r="B169" s="38"/>
      <c r="C169" s="39"/>
      <c r="D169" s="231" t="s">
        <v>131</v>
      </c>
      <c r="E169" s="39"/>
      <c r="F169" s="232" t="s">
        <v>437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131</v>
      </c>
      <c r="AU169" s="16" t="s">
        <v>85</v>
      </c>
    </row>
    <row r="170" s="2" customFormat="1" ht="24.15" customHeight="1">
      <c r="A170" s="37"/>
      <c r="B170" s="38"/>
      <c r="C170" s="236" t="s">
        <v>245</v>
      </c>
      <c r="D170" s="236" t="s">
        <v>133</v>
      </c>
      <c r="E170" s="237" t="s">
        <v>438</v>
      </c>
      <c r="F170" s="238" t="s">
        <v>439</v>
      </c>
      <c r="G170" s="239" t="s">
        <v>127</v>
      </c>
      <c r="H170" s="240">
        <v>2</v>
      </c>
      <c r="I170" s="241"/>
      <c r="J170" s="242">
        <f>ROUND(I170*H170,2)</f>
        <v>0</v>
      </c>
      <c r="K170" s="238" t="s">
        <v>128</v>
      </c>
      <c r="L170" s="243"/>
      <c r="M170" s="244" t="s">
        <v>1</v>
      </c>
      <c r="N170" s="245" t="s">
        <v>40</v>
      </c>
      <c r="O170" s="90"/>
      <c r="P170" s="227">
        <f>O170*H170</f>
        <v>0</v>
      </c>
      <c r="Q170" s="227">
        <v>4.0000000000000003E-05</v>
      </c>
      <c r="R170" s="227">
        <f>Q170*H170</f>
        <v>8.0000000000000007E-05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136</v>
      </c>
      <c r="AT170" s="229" t="s">
        <v>133</v>
      </c>
      <c r="AU170" s="229" t="s">
        <v>85</v>
      </c>
      <c r="AY170" s="16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83</v>
      </c>
      <c r="BK170" s="230">
        <f>ROUND(I170*H170,2)</f>
        <v>0</v>
      </c>
      <c r="BL170" s="16" t="s">
        <v>129</v>
      </c>
      <c r="BM170" s="229" t="s">
        <v>440</v>
      </c>
    </row>
    <row r="171" s="2" customFormat="1" ht="16.5" customHeight="1">
      <c r="A171" s="37"/>
      <c r="B171" s="38"/>
      <c r="C171" s="236" t="s">
        <v>250</v>
      </c>
      <c r="D171" s="236" t="s">
        <v>133</v>
      </c>
      <c r="E171" s="237" t="s">
        <v>209</v>
      </c>
      <c r="F171" s="238" t="s">
        <v>210</v>
      </c>
      <c r="G171" s="239" t="s">
        <v>127</v>
      </c>
      <c r="H171" s="240">
        <v>2</v>
      </c>
      <c r="I171" s="241"/>
      <c r="J171" s="242">
        <f>ROUND(I171*H171,2)</f>
        <v>0</v>
      </c>
      <c r="K171" s="238" t="s">
        <v>128</v>
      </c>
      <c r="L171" s="243"/>
      <c r="M171" s="244" t="s">
        <v>1</v>
      </c>
      <c r="N171" s="245" t="s">
        <v>40</v>
      </c>
      <c r="O171" s="90"/>
      <c r="P171" s="227">
        <f>O171*H171</f>
        <v>0</v>
      </c>
      <c r="Q171" s="227">
        <v>3.0000000000000001E-05</v>
      </c>
      <c r="R171" s="227">
        <f>Q171*H171</f>
        <v>6.0000000000000002E-05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136</v>
      </c>
      <c r="AT171" s="229" t="s">
        <v>133</v>
      </c>
      <c r="AU171" s="229" t="s">
        <v>85</v>
      </c>
      <c r="AY171" s="16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129</v>
      </c>
      <c r="BM171" s="229" t="s">
        <v>441</v>
      </c>
    </row>
    <row r="172" s="2" customFormat="1" ht="16.5" customHeight="1">
      <c r="A172" s="37"/>
      <c r="B172" s="38"/>
      <c r="C172" s="236" t="s">
        <v>254</v>
      </c>
      <c r="D172" s="236" t="s">
        <v>133</v>
      </c>
      <c r="E172" s="237" t="s">
        <v>213</v>
      </c>
      <c r="F172" s="238" t="s">
        <v>214</v>
      </c>
      <c r="G172" s="239" t="s">
        <v>127</v>
      </c>
      <c r="H172" s="240">
        <v>2</v>
      </c>
      <c r="I172" s="241"/>
      <c r="J172" s="242">
        <f>ROUND(I172*H172,2)</f>
        <v>0</v>
      </c>
      <c r="K172" s="238" t="s">
        <v>128</v>
      </c>
      <c r="L172" s="243"/>
      <c r="M172" s="244" t="s">
        <v>1</v>
      </c>
      <c r="N172" s="245" t="s">
        <v>40</v>
      </c>
      <c r="O172" s="90"/>
      <c r="P172" s="227">
        <f>O172*H172</f>
        <v>0</v>
      </c>
      <c r="Q172" s="227">
        <v>1.0000000000000001E-05</v>
      </c>
      <c r="R172" s="227">
        <f>Q172*H172</f>
        <v>2.0000000000000002E-05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136</v>
      </c>
      <c r="AT172" s="229" t="s">
        <v>133</v>
      </c>
      <c r="AU172" s="229" t="s">
        <v>85</v>
      </c>
      <c r="AY172" s="16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129</v>
      </c>
      <c r="BM172" s="229" t="s">
        <v>442</v>
      </c>
    </row>
    <row r="173" s="2" customFormat="1" ht="49.05" customHeight="1">
      <c r="A173" s="37"/>
      <c r="B173" s="38"/>
      <c r="C173" s="218" t="s">
        <v>259</v>
      </c>
      <c r="D173" s="218" t="s">
        <v>124</v>
      </c>
      <c r="E173" s="219" t="s">
        <v>443</v>
      </c>
      <c r="F173" s="220" t="s">
        <v>444</v>
      </c>
      <c r="G173" s="221" t="s">
        <v>127</v>
      </c>
      <c r="H173" s="222">
        <v>2</v>
      </c>
      <c r="I173" s="223"/>
      <c r="J173" s="224">
        <f>ROUND(I173*H173,2)</f>
        <v>0</v>
      </c>
      <c r="K173" s="220" t="s">
        <v>128</v>
      </c>
      <c r="L173" s="43"/>
      <c r="M173" s="225" t="s">
        <v>1</v>
      </c>
      <c r="N173" s="226" t="s">
        <v>40</v>
      </c>
      <c r="O173" s="90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129</v>
      </c>
      <c r="AT173" s="229" t="s">
        <v>124</v>
      </c>
      <c r="AU173" s="229" t="s">
        <v>85</v>
      </c>
      <c r="AY173" s="16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83</v>
      </c>
      <c r="BK173" s="230">
        <f>ROUND(I173*H173,2)</f>
        <v>0</v>
      </c>
      <c r="BL173" s="16" t="s">
        <v>129</v>
      </c>
      <c r="BM173" s="229" t="s">
        <v>445</v>
      </c>
    </row>
    <row r="174" s="2" customFormat="1">
      <c r="A174" s="37"/>
      <c r="B174" s="38"/>
      <c r="C174" s="39"/>
      <c r="D174" s="231" t="s">
        <v>131</v>
      </c>
      <c r="E174" s="39"/>
      <c r="F174" s="232" t="s">
        <v>446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85</v>
      </c>
    </row>
    <row r="175" s="2" customFormat="1" ht="24.15" customHeight="1">
      <c r="A175" s="37"/>
      <c r="B175" s="38"/>
      <c r="C175" s="236" t="s">
        <v>263</v>
      </c>
      <c r="D175" s="236" t="s">
        <v>133</v>
      </c>
      <c r="E175" s="237" t="s">
        <v>447</v>
      </c>
      <c r="F175" s="238" t="s">
        <v>448</v>
      </c>
      <c r="G175" s="239" t="s">
        <v>127</v>
      </c>
      <c r="H175" s="240">
        <v>2</v>
      </c>
      <c r="I175" s="241"/>
      <c r="J175" s="242">
        <f>ROUND(I175*H175,2)</f>
        <v>0</v>
      </c>
      <c r="K175" s="238" t="s">
        <v>128</v>
      </c>
      <c r="L175" s="243"/>
      <c r="M175" s="244" t="s">
        <v>1</v>
      </c>
      <c r="N175" s="245" t="s">
        <v>40</v>
      </c>
      <c r="O175" s="90"/>
      <c r="P175" s="227">
        <f>O175*H175</f>
        <v>0</v>
      </c>
      <c r="Q175" s="227">
        <v>5.0000000000000002E-05</v>
      </c>
      <c r="R175" s="227">
        <f>Q175*H175</f>
        <v>0.00010000000000000001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136</v>
      </c>
      <c r="AT175" s="229" t="s">
        <v>133</v>
      </c>
      <c r="AU175" s="229" t="s">
        <v>85</v>
      </c>
      <c r="AY175" s="16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83</v>
      </c>
      <c r="BK175" s="230">
        <f>ROUND(I175*H175,2)</f>
        <v>0</v>
      </c>
      <c r="BL175" s="16" t="s">
        <v>129</v>
      </c>
      <c r="BM175" s="229" t="s">
        <v>449</v>
      </c>
    </row>
    <row r="176" s="2" customFormat="1" ht="16.5" customHeight="1">
      <c r="A176" s="37"/>
      <c r="B176" s="38"/>
      <c r="C176" s="236" t="s">
        <v>136</v>
      </c>
      <c r="D176" s="236" t="s">
        <v>133</v>
      </c>
      <c r="E176" s="237" t="s">
        <v>225</v>
      </c>
      <c r="F176" s="238" t="s">
        <v>226</v>
      </c>
      <c r="G176" s="239" t="s">
        <v>127</v>
      </c>
      <c r="H176" s="240">
        <v>2</v>
      </c>
      <c r="I176" s="241"/>
      <c r="J176" s="242">
        <f>ROUND(I176*H176,2)</f>
        <v>0</v>
      </c>
      <c r="K176" s="238" t="s">
        <v>128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3.0000000000000001E-05</v>
      </c>
      <c r="R176" s="227">
        <f>Q176*H176</f>
        <v>6.0000000000000002E-05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136</v>
      </c>
      <c r="AT176" s="229" t="s">
        <v>133</v>
      </c>
      <c r="AU176" s="229" t="s">
        <v>85</v>
      </c>
      <c r="AY176" s="16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129</v>
      </c>
      <c r="BM176" s="229" t="s">
        <v>450</v>
      </c>
    </row>
    <row r="177" s="2" customFormat="1" ht="16.5" customHeight="1">
      <c r="A177" s="37"/>
      <c r="B177" s="38"/>
      <c r="C177" s="236" t="s">
        <v>270</v>
      </c>
      <c r="D177" s="236" t="s">
        <v>133</v>
      </c>
      <c r="E177" s="237" t="s">
        <v>213</v>
      </c>
      <c r="F177" s="238" t="s">
        <v>214</v>
      </c>
      <c r="G177" s="239" t="s">
        <v>127</v>
      </c>
      <c r="H177" s="240">
        <v>2</v>
      </c>
      <c r="I177" s="241"/>
      <c r="J177" s="242">
        <f>ROUND(I177*H177,2)</f>
        <v>0</v>
      </c>
      <c r="K177" s="238" t="s">
        <v>128</v>
      </c>
      <c r="L177" s="243"/>
      <c r="M177" s="244" t="s">
        <v>1</v>
      </c>
      <c r="N177" s="245" t="s">
        <v>40</v>
      </c>
      <c r="O177" s="90"/>
      <c r="P177" s="227">
        <f>O177*H177</f>
        <v>0</v>
      </c>
      <c r="Q177" s="227">
        <v>1.0000000000000001E-05</v>
      </c>
      <c r="R177" s="227">
        <f>Q177*H177</f>
        <v>2.0000000000000002E-05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136</v>
      </c>
      <c r="AT177" s="229" t="s">
        <v>133</v>
      </c>
      <c r="AU177" s="229" t="s">
        <v>85</v>
      </c>
      <c r="AY177" s="16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129</v>
      </c>
      <c r="BM177" s="229" t="s">
        <v>451</v>
      </c>
    </row>
    <row r="178" s="2" customFormat="1" ht="49.05" customHeight="1">
      <c r="A178" s="37"/>
      <c r="B178" s="38"/>
      <c r="C178" s="218" t="s">
        <v>274</v>
      </c>
      <c r="D178" s="218" t="s">
        <v>124</v>
      </c>
      <c r="E178" s="219" t="s">
        <v>231</v>
      </c>
      <c r="F178" s="220" t="s">
        <v>232</v>
      </c>
      <c r="G178" s="221" t="s">
        <v>127</v>
      </c>
      <c r="H178" s="222">
        <v>48</v>
      </c>
      <c r="I178" s="223"/>
      <c r="J178" s="224">
        <f>ROUND(I178*H178,2)</f>
        <v>0</v>
      </c>
      <c r="K178" s="220" t="s">
        <v>128</v>
      </c>
      <c r="L178" s="43"/>
      <c r="M178" s="225" t="s">
        <v>1</v>
      </c>
      <c r="N178" s="226" t="s">
        <v>40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129</v>
      </c>
      <c r="AT178" s="229" t="s">
        <v>124</v>
      </c>
      <c r="AU178" s="229" t="s">
        <v>85</v>
      </c>
      <c r="AY178" s="16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83</v>
      </c>
      <c r="BK178" s="230">
        <f>ROUND(I178*H178,2)</f>
        <v>0</v>
      </c>
      <c r="BL178" s="16" t="s">
        <v>129</v>
      </c>
      <c r="BM178" s="229" t="s">
        <v>452</v>
      </c>
    </row>
    <row r="179" s="2" customFormat="1">
      <c r="A179" s="37"/>
      <c r="B179" s="38"/>
      <c r="C179" s="39"/>
      <c r="D179" s="231" t="s">
        <v>131</v>
      </c>
      <c r="E179" s="39"/>
      <c r="F179" s="232" t="s">
        <v>234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131</v>
      </c>
      <c r="AU179" s="16" t="s">
        <v>85</v>
      </c>
    </row>
    <row r="180" s="2" customFormat="1" ht="24.15" customHeight="1">
      <c r="A180" s="37"/>
      <c r="B180" s="38"/>
      <c r="C180" s="236" t="s">
        <v>278</v>
      </c>
      <c r="D180" s="236" t="s">
        <v>133</v>
      </c>
      <c r="E180" s="237" t="s">
        <v>236</v>
      </c>
      <c r="F180" s="238" t="s">
        <v>237</v>
      </c>
      <c r="G180" s="239" t="s">
        <v>127</v>
      </c>
      <c r="H180" s="240">
        <v>48</v>
      </c>
      <c r="I180" s="241"/>
      <c r="J180" s="242">
        <f>ROUND(I180*H180,2)</f>
        <v>0</v>
      </c>
      <c r="K180" s="238" t="s">
        <v>128</v>
      </c>
      <c r="L180" s="243"/>
      <c r="M180" s="244" t="s">
        <v>1</v>
      </c>
      <c r="N180" s="245" t="s">
        <v>40</v>
      </c>
      <c r="O180" s="90"/>
      <c r="P180" s="227">
        <f>O180*H180</f>
        <v>0</v>
      </c>
      <c r="Q180" s="227">
        <v>6.0000000000000002E-05</v>
      </c>
      <c r="R180" s="227">
        <f>Q180*H180</f>
        <v>0.0028800000000000002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136</v>
      </c>
      <c r="AT180" s="229" t="s">
        <v>133</v>
      </c>
      <c r="AU180" s="229" t="s">
        <v>85</v>
      </c>
      <c r="AY180" s="16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129</v>
      </c>
      <c r="BM180" s="229" t="s">
        <v>453</v>
      </c>
    </row>
    <row r="181" s="2" customFormat="1" ht="16.5" customHeight="1">
      <c r="A181" s="37"/>
      <c r="B181" s="38"/>
      <c r="C181" s="236" t="s">
        <v>283</v>
      </c>
      <c r="D181" s="236" t="s">
        <v>133</v>
      </c>
      <c r="E181" s="237" t="s">
        <v>213</v>
      </c>
      <c r="F181" s="238" t="s">
        <v>214</v>
      </c>
      <c r="G181" s="239" t="s">
        <v>127</v>
      </c>
      <c r="H181" s="240">
        <v>13</v>
      </c>
      <c r="I181" s="241"/>
      <c r="J181" s="242">
        <f>ROUND(I181*H181,2)</f>
        <v>0</v>
      </c>
      <c r="K181" s="238" t="s">
        <v>128</v>
      </c>
      <c r="L181" s="243"/>
      <c r="M181" s="244" t="s">
        <v>1</v>
      </c>
      <c r="N181" s="245" t="s">
        <v>40</v>
      </c>
      <c r="O181" s="90"/>
      <c r="P181" s="227">
        <f>O181*H181</f>
        <v>0</v>
      </c>
      <c r="Q181" s="227">
        <v>1.0000000000000001E-05</v>
      </c>
      <c r="R181" s="227">
        <f>Q181*H181</f>
        <v>0.00013000000000000002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136</v>
      </c>
      <c r="AT181" s="229" t="s">
        <v>133</v>
      </c>
      <c r="AU181" s="229" t="s">
        <v>85</v>
      </c>
      <c r="AY181" s="16" t="s">
        <v>121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83</v>
      </c>
      <c r="BK181" s="230">
        <f>ROUND(I181*H181,2)</f>
        <v>0</v>
      </c>
      <c r="BL181" s="16" t="s">
        <v>129</v>
      </c>
      <c r="BM181" s="229" t="s">
        <v>454</v>
      </c>
    </row>
    <row r="182" s="2" customFormat="1" ht="16.5" customHeight="1">
      <c r="A182" s="37"/>
      <c r="B182" s="38"/>
      <c r="C182" s="236" t="s">
        <v>318</v>
      </c>
      <c r="D182" s="236" t="s">
        <v>133</v>
      </c>
      <c r="E182" s="237" t="s">
        <v>242</v>
      </c>
      <c r="F182" s="238" t="s">
        <v>243</v>
      </c>
      <c r="G182" s="239" t="s">
        <v>127</v>
      </c>
      <c r="H182" s="240">
        <v>22</v>
      </c>
      <c r="I182" s="241"/>
      <c r="J182" s="242">
        <f>ROUND(I182*H182,2)</f>
        <v>0</v>
      </c>
      <c r="K182" s="238" t="s">
        <v>128</v>
      </c>
      <c r="L182" s="243"/>
      <c r="M182" s="244" t="s">
        <v>1</v>
      </c>
      <c r="N182" s="245" t="s">
        <v>40</v>
      </c>
      <c r="O182" s="90"/>
      <c r="P182" s="227">
        <f>O182*H182</f>
        <v>0</v>
      </c>
      <c r="Q182" s="227">
        <v>2.0000000000000002E-05</v>
      </c>
      <c r="R182" s="227">
        <f>Q182*H182</f>
        <v>0.00044000000000000002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136</v>
      </c>
      <c r="AT182" s="229" t="s">
        <v>133</v>
      </c>
      <c r="AU182" s="229" t="s">
        <v>85</v>
      </c>
      <c r="AY182" s="16" t="s">
        <v>121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83</v>
      </c>
      <c r="BK182" s="230">
        <f>ROUND(I182*H182,2)</f>
        <v>0</v>
      </c>
      <c r="BL182" s="16" t="s">
        <v>129</v>
      </c>
      <c r="BM182" s="229" t="s">
        <v>455</v>
      </c>
    </row>
    <row r="183" s="2" customFormat="1" ht="16.5" customHeight="1">
      <c r="A183" s="37"/>
      <c r="B183" s="38"/>
      <c r="C183" s="236" t="s">
        <v>323</v>
      </c>
      <c r="D183" s="236" t="s">
        <v>133</v>
      </c>
      <c r="E183" s="237" t="s">
        <v>456</v>
      </c>
      <c r="F183" s="238" t="s">
        <v>457</v>
      </c>
      <c r="G183" s="239" t="s">
        <v>127</v>
      </c>
      <c r="H183" s="240">
        <v>1</v>
      </c>
      <c r="I183" s="241"/>
      <c r="J183" s="242">
        <f>ROUND(I183*H183,2)</f>
        <v>0</v>
      </c>
      <c r="K183" s="238" t="s">
        <v>128</v>
      </c>
      <c r="L183" s="243"/>
      <c r="M183" s="244" t="s">
        <v>1</v>
      </c>
      <c r="N183" s="245" t="s">
        <v>40</v>
      </c>
      <c r="O183" s="90"/>
      <c r="P183" s="227">
        <f>O183*H183</f>
        <v>0</v>
      </c>
      <c r="Q183" s="227">
        <v>3.0000000000000001E-05</v>
      </c>
      <c r="R183" s="227">
        <f>Q183*H183</f>
        <v>3.0000000000000001E-05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136</v>
      </c>
      <c r="AT183" s="229" t="s">
        <v>133</v>
      </c>
      <c r="AU183" s="229" t="s">
        <v>85</v>
      </c>
      <c r="AY183" s="16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129</v>
      </c>
      <c r="BM183" s="229" t="s">
        <v>458</v>
      </c>
    </row>
    <row r="184" s="2" customFormat="1" ht="49.05" customHeight="1">
      <c r="A184" s="37"/>
      <c r="B184" s="38"/>
      <c r="C184" s="218" t="s">
        <v>311</v>
      </c>
      <c r="D184" s="218" t="s">
        <v>124</v>
      </c>
      <c r="E184" s="219" t="s">
        <v>246</v>
      </c>
      <c r="F184" s="220" t="s">
        <v>247</v>
      </c>
      <c r="G184" s="221" t="s">
        <v>127</v>
      </c>
      <c r="H184" s="222">
        <v>5</v>
      </c>
      <c r="I184" s="223"/>
      <c r="J184" s="224">
        <f>ROUND(I184*H184,2)</f>
        <v>0</v>
      </c>
      <c r="K184" s="220" t="s">
        <v>128</v>
      </c>
      <c r="L184" s="43"/>
      <c r="M184" s="225" t="s">
        <v>1</v>
      </c>
      <c r="N184" s="226" t="s">
        <v>40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129</v>
      </c>
      <c r="AT184" s="229" t="s">
        <v>124</v>
      </c>
      <c r="AU184" s="229" t="s">
        <v>85</v>
      </c>
      <c r="AY184" s="16" t="s">
        <v>121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83</v>
      </c>
      <c r="BK184" s="230">
        <f>ROUND(I184*H184,2)</f>
        <v>0</v>
      </c>
      <c r="BL184" s="16" t="s">
        <v>129</v>
      </c>
      <c r="BM184" s="229" t="s">
        <v>459</v>
      </c>
    </row>
    <row r="185" s="2" customFormat="1">
      <c r="A185" s="37"/>
      <c r="B185" s="38"/>
      <c r="C185" s="39"/>
      <c r="D185" s="231" t="s">
        <v>131</v>
      </c>
      <c r="E185" s="39"/>
      <c r="F185" s="232" t="s">
        <v>249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131</v>
      </c>
      <c r="AU185" s="16" t="s">
        <v>85</v>
      </c>
    </row>
    <row r="186" s="2" customFormat="1" ht="24.15" customHeight="1">
      <c r="A186" s="37"/>
      <c r="B186" s="38"/>
      <c r="C186" s="236" t="s">
        <v>292</v>
      </c>
      <c r="D186" s="236" t="s">
        <v>133</v>
      </c>
      <c r="E186" s="237" t="s">
        <v>251</v>
      </c>
      <c r="F186" s="238" t="s">
        <v>252</v>
      </c>
      <c r="G186" s="239" t="s">
        <v>127</v>
      </c>
      <c r="H186" s="240">
        <v>5</v>
      </c>
      <c r="I186" s="241"/>
      <c r="J186" s="242">
        <f>ROUND(I186*H186,2)</f>
        <v>0</v>
      </c>
      <c r="K186" s="238" t="s">
        <v>128</v>
      </c>
      <c r="L186" s="243"/>
      <c r="M186" s="244" t="s">
        <v>1</v>
      </c>
      <c r="N186" s="245" t="s">
        <v>40</v>
      </c>
      <c r="O186" s="90"/>
      <c r="P186" s="227">
        <f>O186*H186</f>
        <v>0</v>
      </c>
      <c r="Q186" s="227">
        <v>0.00010000000000000001</v>
      </c>
      <c r="R186" s="227">
        <f>Q186*H186</f>
        <v>0.00050000000000000001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136</v>
      </c>
      <c r="AT186" s="229" t="s">
        <v>133</v>
      </c>
      <c r="AU186" s="229" t="s">
        <v>85</v>
      </c>
      <c r="AY186" s="16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83</v>
      </c>
      <c r="BK186" s="230">
        <f>ROUND(I186*H186,2)</f>
        <v>0</v>
      </c>
      <c r="BL186" s="16" t="s">
        <v>129</v>
      </c>
      <c r="BM186" s="229" t="s">
        <v>460</v>
      </c>
    </row>
    <row r="187" s="2" customFormat="1" ht="49.05" customHeight="1">
      <c r="A187" s="37"/>
      <c r="B187" s="38"/>
      <c r="C187" s="218" t="s">
        <v>298</v>
      </c>
      <c r="D187" s="218" t="s">
        <v>124</v>
      </c>
      <c r="E187" s="219" t="s">
        <v>255</v>
      </c>
      <c r="F187" s="220" t="s">
        <v>256</v>
      </c>
      <c r="G187" s="221" t="s">
        <v>127</v>
      </c>
      <c r="H187" s="222">
        <v>12</v>
      </c>
      <c r="I187" s="223"/>
      <c r="J187" s="224">
        <f>ROUND(I187*H187,2)</f>
        <v>0</v>
      </c>
      <c r="K187" s="220" t="s">
        <v>128</v>
      </c>
      <c r="L187" s="43"/>
      <c r="M187" s="225" t="s">
        <v>1</v>
      </c>
      <c r="N187" s="226" t="s">
        <v>40</v>
      </c>
      <c r="O187" s="90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129</v>
      </c>
      <c r="AT187" s="229" t="s">
        <v>124</v>
      </c>
      <c r="AU187" s="229" t="s">
        <v>85</v>
      </c>
      <c r="AY187" s="16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83</v>
      </c>
      <c r="BK187" s="230">
        <f>ROUND(I187*H187,2)</f>
        <v>0</v>
      </c>
      <c r="BL187" s="16" t="s">
        <v>129</v>
      </c>
      <c r="BM187" s="229" t="s">
        <v>461</v>
      </c>
    </row>
    <row r="188" s="2" customFormat="1">
      <c r="A188" s="37"/>
      <c r="B188" s="38"/>
      <c r="C188" s="39"/>
      <c r="D188" s="231" t="s">
        <v>131</v>
      </c>
      <c r="E188" s="39"/>
      <c r="F188" s="232" t="s">
        <v>258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131</v>
      </c>
      <c r="AU188" s="16" t="s">
        <v>85</v>
      </c>
    </row>
    <row r="189" s="2" customFormat="1" ht="37.8" customHeight="1">
      <c r="A189" s="37"/>
      <c r="B189" s="38"/>
      <c r="C189" s="236" t="s">
        <v>303</v>
      </c>
      <c r="D189" s="236" t="s">
        <v>133</v>
      </c>
      <c r="E189" s="237" t="s">
        <v>260</v>
      </c>
      <c r="F189" s="238" t="s">
        <v>261</v>
      </c>
      <c r="G189" s="239" t="s">
        <v>127</v>
      </c>
      <c r="H189" s="240">
        <v>12</v>
      </c>
      <c r="I189" s="241"/>
      <c r="J189" s="242">
        <f>ROUND(I189*H189,2)</f>
        <v>0</v>
      </c>
      <c r="K189" s="238" t="s">
        <v>128</v>
      </c>
      <c r="L189" s="243"/>
      <c r="M189" s="244" t="s">
        <v>1</v>
      </c>
      <c r="N189" s="245" t="s">
        <v>40</v>
      </c>
      <c r="O189" s="90"/>
      <c r="P189" s="227">
        <f>O189*H189</f>
        <v>0</v>
      </c>
      <c r="Q189" s="227">
        <v>6.9999999999999994E-05</v>
      </c>
      <c r="R189" s="227">
        <f>Q189*H189</f>
        <v>0.00083999999999999993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136</v>
      </c>
      <c r="AT189" s="229" t="s">
        <v>133</v>
      </c>
      <c r="AU189" s="229" t="s">
        <v>85</v>
      </c>
      <c r="AY189" s="16" t="s">
        <v>121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83</v>
      </c>
      <c r="BK189" s="230">
        <f>ROUND(I189*H189,2)</f>
        <v>0</v>
      </c>
      <c r="BL189" s="16" t="s">
        <v>129</v>
      </c>
      <c r="BM189" s="229" t="s">
        <v>462</v>
      </c>
    </row>
    <row r="190" s="2" customFormat="1" ht="49.05" customHeight="1">
      <c r="A190" s="37"/>
      <c r="B190" s="38"/>
      <c r="C190" s="218" t="s">
        <v>463</v>
      </c>
      <c r="D190" s="218" t="s">
        <v>124</v>
      </c>
      <c r="E190" s="219" t="s">
        <v>264</v>
      </c>
      <c r="F190" s="220" t="s">
        <v>265</v>
      </c>
      <c r="G190" s="221" t="s">
        <v>127</v>
      </c>
      <c r="H190" s="222">
        <v>75</v>
      </c>
      <c r="I190" s="223"/>
      <c r="J190" s="224">
        <f>ROUND(I190*H190,2)</f>
        <v>0</v>
      </c>
      <c r="K190" s="220" t="s">
        <v>1</v>
      </c>
      <c r="L190" s="43"/>
      <c r="M190" s="225" t="s">
        <v>1</v>
      </c>
      <c r="N190" s="226" t="s">
        <v>40</v>
      </c>
      <c r="O190" s="9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129</v>
      </c>
      <c r="AT190" s="229" t="s">
        <v>124</v>
      </c>
      <c r="AU190" s="229" t="s">
        <v>85</v>
      </c>
      <c r="AY190" s="16" t="s">
        <v>121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83</v>
      </c>
      <c r="BK190" s="230">
        <f>ROUND(I190*H190,2)</f>
        <v>0</v>
      </c>
      <c r="BL190" s="16" t="s">
        <v>129</v>
      </c>
      <c r="BM190" s="229" t="s">
        <v>464</v>
      </c>
    </row>
    <row r="191" s="2" customFormat="1" ht="56.25" customHeight="1">
      <c r="A191" s="37"/>
      <c r="B191" s="38"/>
      <c r="C191" s="236" t="s">
        <v>465</v>
      </c>
      <c r="D191" s="236" t="s">
        <v>133</v>
      </c>
      <c r="E191" s="237" t="s">
        <v>376</v>
      </c>
      <c r="F191" s="238" t="s">
        <v>377</v>
      </c>
      <c r="G191" s="239" t="s">
        <v>127</v>
      </c>
      <c r="H191" s="240">
        <v>14</v>
      </c>
      <c r="I191" s="241"/>
      <c r="J191" s="242">
        <f>ROUND(I191*H191,2)</f>
        <v>0</v>
      </c>
      <c r="K191" s="238" t="s">
        <v>1</v>
      </c>
      <c r="L191" s="243"/>
      <c r="M191" s="244" t="s">
        <v>1</v>
      </c>
      <c r="N191" s="245" t="s">
        <v>40</v>
      </c>
      <c r="O191" s="90"/>
      <c r="P191" s="227">
        <f>O191*H191</f>
        <v>0</v>
      </c>
      <c r="Q191" s="227">
        <v>0.0054000000000000003</v>
      </c>
      <c r="R191" s="227">
        <f>Q191*H191</f>
        <v>0.075600000000000001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136</v>
      </c>
      <c r="AT191" s="229" t="s">
        <v>133</v>
      </c>
      <c r="AU191" s="229" t="s">
        <v>85</v>
      </c>
      <c r="AY191" s="16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83</v>
      </c>
      <c r="BK191" s="230">
        <f>ROUND(I191*H191,2)</f>
        <v>0</v>
      </c>
      <c r="BL191" s="16" t="s">
        <v>129</v>
      </c>
      <c r="BM191" s="229" t="s">
        <v>466</v>
      </c>
    </row>
    <row r="192" s="2" customFormat="1" ht="37.8" customHeight="1">
      <c r="A192" s="37"/>
      <c r="B192" s="38"/>
      <c r="C192" s="236" t="s">
        <v>467</v>
      </c>
      <c r="D192" s="236" t="s">
        <v>133</v>
      </c>
      <c r="E192" s="237" t="s">
        <v>271</v>
      </c>
      <c r="F192" s="238" t="s">
        <v>272</v>
      </c>
      <c r="G192" s="239" t="s">
        <v>127</v>
      </c>
      <c r="H192" s="240">
        <v>8</v>
      </c>
      <c r="I192" s="241"/>
      <c r="J192" s="242">
        <f>ROUND(I192*H192,2)</f>
        <v>0</v>
      </c>
      <c r="K192" s="238" t="s">
        <v>1</v>
      </c>
      <c r="L192" s="243"/>
      <c r="M192" s="244" t="s">
        <v>1</v>
      </c>
      <c r="N192" s="245" t="s">
        <v>40</v>
      </c>
      <c r="O192" s="90"/>
      <c r="P192" s="227">
        <f>O192*H192</f>
        <v>0</v>
      </c>
      <c r="Q192" s="227">
        <v>0.0040000000000000001</v>
      </c>
      <c r="R192" s="227">
        <f>Q192*H192</f>
        <v>0.032000000000000001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136</v>
      </c>
      <c r="AT192" s="229" t="s">
        <v>133</v>
      </c>
      <c r="AU192" s="229" t="s">
        <v>85</v>
      </c>
      <c r="AY192" s="16" t="s">
        <v>121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83</v>
      </c>
      <c r="BK192" s="230">
        <f>ROUND(I192*H192,2)</f>
        <v>0</v>
      </c>
      <c r="BL192" s="16" t="s">
        <v>129</v>
      </c>
      <c r="BM192" s="229" t="s">
        <v>468</v>
      </c>
    </row>
    <row r="193" s="2" customFormat="1" ht="16.5" customHeight="1">
      <c r="A193" s="37"/>
      <c r="B193" s="38"/>
      <c r="C193" s="236" t="s">
        <v>469</v>
      </c>
      <c r="D193" s="236" t="s">
        <v>133</v>
      </c>
      <c r="E193" s="237" t="s">
        <v>275</v>
      </c>
      <c r="F193" s="238" t="s">
        <v>276</v>
      </c>
      <c r="G193" s="239" t="s">
        <v>127</v>
      </c>
      <c r="H193" s="240">
        <v>75</v>
      </c>
      <c r="I193" s="241"/>
      <c r="J193" s="242">
        <f>ROUND(I193*H193,2)</f>
        <v>0</v>
      </c>
      <c r="K193" s="238" t="s">
        <v>1</v>
      </c>
      <c r="L193" s="243"/>
      <c r="M193" s="244" t="s">
        <v>1</v>
      </c>
      <c r="N193" s="245" t="s">
        <v>40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136</v>
      </c>
      <c r="AT193" s="229" t="s">
        <v>133</v>
      </c>
      <c r="AU193" s="229" t="s">
        <v>85</v>
      </c>
      <c r="AY193" s="16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129</v>
      </c>
      <c r="BM193" s="229" t="s">
        <v>470</v>
      </c>
    </row>
    <row r="194" s="2" customFormat="1" ht="44.25" customHeight="1">
      <c r="A194" s="37"/>
      <c r="B194" s="38"/>
      <c r="C194" s="236" t="s">
        <v>471</v>
      </c>
      <c r="D194" s="236" t="s">
        <v>133</v>
      </c>
      <c r="E194" s="237" t="s">
        <v>472</v>
      </c>
      <c r="F194" s="238" t="s">
        <v>268</v>
      </c>
      <c r="G194" s="239" t="s">
        <v>127</v>
      </c>
      <c r="H194" s="240">
        <v>14</v>
      </c>
      <c r="I194" s="241"/>
      <c r="J194" s="242">
        <f>ROUND(I194*H194,2)</f>
        <v>0</v>
      </c>
      <c r="K194" s="238" t="s">
        <v>1</v>
      </c>
      <c r="L194" s="243"/>
      <c r="M194" s="244" t="s">
        <v>1</v>
      </c>
      <c r="N194" s="245" t="s">
        <v>40</v>
      </c>
      <c r="O194" s="90"/>
      <c r="P194" s="227">
        <f>O194*H194</f>
        <v>0</v>
      </c>
      <c r="Q194" s="227">
        <v>0.0044000000000000003</v>
      </c>
      <c r="R194" s="227">
        <f>Q194*H194</f>
        <v>0.061600000000000002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136</v>
      </c>
      <c r="AT194" s="229" t="s">
        <v>133</v>
      </c>
      <c r="AU194" s="229" t="s">
        <v>85</v>
      </c>
      <c r="AY194" s="16" t="s">
        <v>121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83</v>
      </c>
      <c r="BK194" s="230">
        <f>ROUND(I194*H194,2)</f>
        <v>0</v>
      </c>
      <c r="BL194" s="16" t="s">
        <v>129</v>
      </c>
      <c r="BM194" s="229" t="s">
        <v>473</v>
      </c>
    </row>
    <row r="195" s="2" customFormat="1" ht="67.5" customHeight="1">
      <c r="A195" s="37"/>
      <c r="B195" s="38"/>
      <c r="C195" s="236" t="s">
        <v>474</v>
      </c>
      <c r="D195" s="236" t="s">
        <v>133</v>
      </c>
      <c r="E195" s="237" t="s">
        <v>475</v>
      </c>
      <c r="F195" s="238" t="s">
        <v>476</v>
      </c>
      <c r="G195" s="239" t="s">
        <v>127</v>
      </c>
      <c r="H195" s="240">
        <v>39</v>
      </c>
      <c r="I195" s="241"/>
      <c r="J195" s="242">
        <f>ROUND(I195*H195,2)</f>
        <v>0</v>
      </c>
      <c r="K195" s="238" t="s">
        <v>1</v>
      </c>
      <c r="L195" s="243"/>
      <c r="M195" s="244" t="s">
        <v>1</v>
      </c>
      <c r="N195" s="245" t="s">
        <v>40</v>
      </c>
      <c r="O195" s="90"/>
      <c r="P195" s="227">
        <f>O195*H195</f>
        <v>0</v>
      </c>
      <c r="Q195" s="227">
        <v>0.0044000000000000003</v>
      </c>
      <c r="R195" s="227">
        <f>Q195*H195</f>
        <v>0.1716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136</v>
      </c>
      <c r="AT195" s="229" t="s">
        <v>133</v>
      </c>
      <c r="AU195" s="229" t="s">
        <v>85</v>
      </c>
      <c r="AY195" s="16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83</v>
      </c>
      <c r="BK195" s="230">
        <f>ROUND(I195*H195,2)</f>
        <v>0</v>
      </c>
      <c r="BL195" s="16" t="s">
        <v>129</v>
      </c>
      <c r="BM195" s="229" t="s">
        <v>477</v>
      </c>
    </row>
    <row r="196" s="2" customFormat="1" ht="44.25" customHeight="1">
      <c r="A196" s="37"/>
      <c r="B196" s="38"/>
      <c r="C196" s="218" t="s">
        <v>478</v>
      </c>
      <c r="D196" s="218" t="s">
        <v>124</v>
      </c>
      <c r="E196" s="219" t="s">
        <v>381</v>
      </c>
      <c r="F196" s="220" t="s">
        <v>382</v>
      </c>
      <c r="G196" s="221" t="s">
        <v>127</v>
      </c>
      <c r="H196" s="222">
        <v>1</v>
      </c>
      <c r="I196" s="223"/>
      <c r="J196" s="224">
        <f>ROUND(I196*H196,2)</f>
        <v>0</v>
      </c>
      <c r="K196" s="220" t="s">
        <v>128</v>
      </c>
      <c r="L196" s="43"/>
      <c r="M196" s="225" t="s">
        <v>1</v>
      </c>
      <c r="N196" s="226" t="s">
        <v>40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129</v>
      </c>
      <c r="AT196" s="229" t="s">
        <v>124</v>
      </c>
      <c r="AU196" s="229" t="s">
        <v>85</v>
      </c>
      <c r="AY196" s="16" t="s">
        <v>121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129</v>
      </c>
      <c r="BM196" s="229" t="s">
        <v>479</v>
      </c>
    </row>
    <row r="197" s="2" customFormat="1">
      <c r="A197" s="37"/>
      <c r="B197" s="38"/>
      <c r="C197" s="39"/>
      <c r="D197" s="231" t="s">
        <v>131</v>
      </c>
      <c r="E197" s="39"/>
      <c r="F197" s="232" t="s">
        <v>384</v>
      </c>
      <c r="G197" s="39"/>
      <c r="H197" s="39"/>
      <c r="I197" s="233"/>
      <c r="J197" s="39"/>
      <c r="K197" s="39"/>
      <c r="L197" s="43"/>
      <c r="M197" s="234"/>
      <c r="N197" s="23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131</v>
      </c>
      <c r="AU197" s="16" t="s">
        <v>85</v>
      </c>
    </row>
    <row r="198" s="2" customFormat="1" ht="49.05" customHeight="1">
      <c r="A198" s="37"/>
      <c r="B198" s="38"/>
      <c r="C198" s="218" t="s">
        <v>480</v>
      </c>
      <c r="D198" s="218" t="s">
        <v>124</v>
      </c>
      <c r="E198" s="219" t="s">
        <v>481</v>
      </c>
      <c r="F198" s="220" t="s">
        <v>482</v>
      </c>
      <c r="G198" s="221" t="s">
        <v>286</v>
      </c>
      <c r="H198" s="222">
        <v>0.52000000000000002</v>
      </c>
      <c r="I198" s="223"/>
      <c r="J198" s="224">
        <f>ROUND(I198*H198,2)</f>
        <v>0</v>
      </c>
      <c r="K198" s="220" t="s">
        <v>128</v>
      </c>
      <c r="L198" s="43"/>
      <c r="M198" s="225" t="s">
        <v>1</v>
      </c>
      <c r="N198" s="226" t="s">
        <v>40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129</v>
      </c>
      <c r="AT198" s="229" t="s">
        <v>124</v>
      </c>
      <c r="AU198" s="229" t="s">
        <v>85</v>
      </c>
      <c r="AY198" s="16" t="s">
        <v>121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83</v>
      </c>
      <c r="BK198" s="230">
        <f>ROUND(I198*H198,2)</f>
        <v>0</v>
      </c>
      <c r="BL198" s="16" t="s">
        <v>129</v>
      </c>
      <c r="BM198" s="229" t="s">
        <v>483</v>
      </c>
    </row>
    <row r="199" s="2" customFormat="1">
      <c r="A199" s="37"/>
      <c r="B199" s="38"/>
      <c r="C199" s="39"/>
      <c r="D199" s="231" t="s">
        <v>131</v>
      </c>
      <c r="E199" s="39"/>
      <c r="F199" s="232" t="s">
        <v>484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131</v>
      </c>
      <c r="AU199" s="16" t="s">
        <v>85</v>
      </c>
    </row>
    <row r="200" s="12" customFormat="1" ht="25.92" customHeight="1">
      <c r="A200" s="12"/>
      <c r="B200" s="203"/>
      <c r="C200" s="204"/>
      <c r="D200" s="205" t="s">
        <v>74</v>
      </c>
      <c r="E200" s="206" t="s">
        <v>133</v>
      </c>
      <c r="F200" s="206" t="s">
        <v>289</v>
      </c>
      <c r="G200" s="204"/>
      <c r="H200" s="204"/>
      <c r="I200" s="207"/>
      <c r="J200" s="191">
        <f>BK200</f>
        <v>0</v>
      </c>
      <c r="K200" s="204"/>
      <c r="L200" s="208"/>
      <c r="M200" s="209"/>
      <c r="N200" s="210"/>
      <c r="O200" s="210"/>
      <c r="P200" s="211">
        <f>P201</f>
        <v>0</v>
      </c>
      <c r="Q200" s="210"/>
      <c r="R200" s="211">
        <f>R201</f>
        <v>0</v>
      </c>
      <c r="S200" s="210"/>
      <c r="T200" s="21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138</v>
      </c>
      <c r="AT200" s="214" t="s">
        <v>74</v>
      </c>
      <c r="AU200" s="214" t="s">
        <v>75</v>
      </c>
      <c r="AY200" s="213" t="s">
        <v>121</v>
      </c>
      <c r="BK200" s="215">
        <f>BK201</f>
        <v>0</v>
      </c>
    </row>
    <row r="201" s="12" customFormat="1" ht="22.8" customHeight="1">
      <c r="A201" s="12"/>
      <c r="B201" s="203"/>
      <c r="C201" s="204"/>
      <c r="D201" s="205" t="s">
        <v>74</v>
      </c>
      <c r="E201" s="216" t="s">
        <v>290</v>
      </c>
      <c r="F201" s="216" t="s">
        <v>291</v>
      </c>
      <c r="G201" s="204"/>
      <c r="H201" s="204"/>
      <c r="I201" s="207"/>
      <c r="J201" s="217">
        <f>BK201</f>
        <v>0</v>
      </c>
      <c r="K201" s="204"/>
      <c r="L201" s="208"/>
      <c r="M201" s="209"/>
      <c r="N201" s="210"/>
      <c r="O201" s="210"/>
      <c r="P201" s="211">
        <f>SUM(P202:P211)</f>
        <v>0</v>
      </c>
      <c r="Q201" s="210"/>
      <c r="R201" s="211">
        <f>SUM(R202:R211)</f>
        <v>0</v>
      </c>
      <c r="S201" s="210"/>
      <c r="T201" s="212">
        <f>SUM(T202:T211)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138</v>
      </c>
      <c r="AT201" s="214" t="s">
        <v>74</v>
      </c>
      <c r="AU201" s="214" t="s">
        <v>83</v>
      </c>
      <c r="AY201" s="213" t="s">
        <v>121</v>
      </c>
      <c r="BK201" s="215">
        <f>SUM(BK202:BK211)</f>
        <v>0</v>
      </c>
    </row>
    <row r="202" s="2" customFormat="1" ht="24.15" customHeight="1">
      <c r="A202" s="37"/>
      <c r="B202" s="38"/>
      <c r="C202" s="218" t="s">
        <v>485</v>
      </c>
      <c r="D202" s="218" t="s">
        <v>124</v>
      </c>
      <c r="E202" s="219" t="s">
        <v>293</v>
      </c>
      <c r="F202" s="220" t="s">
        <v>294</v>
      </c>
      <c r="G202" s="221" t="s">
        <v>286</v>
      </c>
      <c r="H202" s="222">
        <v>0.5</v>
      </c>
      <c r="I202" s="223"/>
      <c r="J202" s="224">
        <f>ROUND(I202*H202,2)</f>
        <v>0</v>
      </c>
      <c r="K202" s="220" t="s">
        <v>128</v>
      </c>
      <c r="L202" s="43"/>
      <c r="M202" s="225" t="s">
        <v>1</v>
      </c>
      <c r="N202" s="226" t="s">
        <v>40</v>
      </c>
      <c r="O202" s="90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295</v>
      </c>
      <c r="AT202" s="229" t="s">
        <v>124</v>
      </c>
      <c r="AU202" s="229" t="s">
        <v>85</v>
      </c>
      <c r="AY202" s="16" t="s">
        <v>121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ROUND(I202*H202,2)</f>
        <v>0</v>
      </c>
      <c r="BL202" s="16" t="s">
        <v>295</v>
      </c>
      <c r="BM202" s="229" t="s">
        <v>486</v>
      </c>
    </row>
    <row r="203" s="2" customFormat="1">
      <c r="A203" s="37"/>
      <c r="B203" s="38"/>
      <c r="C203" s="39"/>
      <c r="D203" s="231" t="s">
        <v>131</v>
      </c>
      <c r="E203" s="39"/>
      <c r="F203" s="232" t="s">
        <v>297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131</v>
      </c>
      <c r="AU203" s="16" t="s">
        <v>85</v>
      </c>
    </row>
    <row r="204" s="2" customFormat="1" ht="37.8" customHeight="1">
      <c r="A204" s="37"/>
      <c r="B204" s="38"/>
      <c r="C204" s="218" t="s">
        <v>487</v>
      </c>
      <c r="D204" s="218" t="s">
        <v>124</v>
      </c>
      <c r="E204" s="219" t="s">
        <v>387</v>
      </c>
      <c r="F204" s="220" t="s">
        <v>388</v>
      </c>
      <c r="G204" s="221" t="s">
        <v>286</v>
      </c>
      <c r="H204" s="222">
        <v>1.5</v>
      </c>
      <c r="I204" s="223"/>
      <c r="J204" s="224">
        <f>ROUND(I204*H204,2)</f>
        <v>0</v>
      </c>
      <c r="K204" s="220" t="s">
        <v>128</v>
      </c>
      <c r="L204" s="43"/>
      <c r="M204" s="225" t="s">
        <v>1</v>
      </c>
      <c r="N204" s="226" t="s">
        <v>40</v>
      </c>
      <c r="O204" s="90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295</v>
      </c>
      <c r="AT204" s="229" t="s">
        <v>124</v>
      </c>
      <c r="AU204" s="229" t="s">
        <v>85</v>
      </c>
      <c r="AY204" s="16" t="s">
        <v>121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83</v>
      </c>
      <c r="BK204" s="230">
        <f>ROUND(I204*H204,2)</f>
        <v>0</v>
      </c>
      <c r="BL204" s="16" t="s">
        <v>295</v>
      </c>
      <c r="BM204" s="229" t="s">
        <v>488</v>
      </c>
    </row>
    <row r="205" s="2" customFormat="1">
      <c r="A205" s="37"/>
      <c r="B205" s="38"/>
      <c r="C205" s="39"/>
      <c r="D205" s="231" t="s">
        <v>131</v>
      </c>
      <c r="E205" s="39"/>
      <c r="F205" s="232" t="s">
        <v>390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131</v>
      </c>
      <c r="AU205" s="16" t="s">
        <v>85</v>
      </c>
    </row>
    <row r="206" s="13" customFormat="1">
      <c r="A206" s="13"/>
      <c r="B206" s="246"/>
      <c r="C206" s="247"/>
      <c r="D206" s="248" t="s">
        <v>157</v>
      </c>
      <c r="E206" s="247"/>
      <c r="F206" s="250" t="s">
        <v>489</v>
      </c>
      <c r="G206" s="247"/>
      <c r="H206" s="251">
        <v>1.5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157</v>
      </c>
      <c r="AU206" s="257" t="s">
        <v>85</v>
      </c>
      <c r="AV206" s="13" t="s">
        <v>85</v>
      </c>
      <c r="AW206" s="13" t="s">
        <v>4</v>
      </c>
      <c r="AX206" s="13" t="s">
        <v>83</v>
      </c>
      <c r="AY206" s="257" t="s">
        <v>121</v>
      </c>
    </row>
    <row r="207" s="2" customFormat="1" ht="24.15" customHeight="1">
      <c r="A207" s="37"/>
      <c r="B207" s="38"/>
      <c r="C207" s="218" t="s">
        <v>490</v>
      </c>
      <c r="D207" s="218" t="s">
        <v>124</v>
      </c>
      <c r="E207" s="219" t="s">
        <v>299</v>
      </c>
      <c r="F207" s="220" t="s">
        <v>300</v>
      </c>
      <c r="G207" s="221" t="s">
        <v>286</v>
      </c>
      <c r="H207" s="222">
        <v>0.5</v>
      </c>
      <c r="I207" s="223"/>
      <c r="J207" s="224">
        <f>ROUND(I207*H207,2)</f>
        <v>0</v>
      </c>
      <c r="K207" s="220" t="s">
        <v>128</v>
      </c>
      <c r="L207" s="43"/>
      <c r="M207" s="225" t="s">
        <v>1</v>
      </c>
      <c r="N207" s="226" t="s">
        <v>40</v>
      </c>
      <c r="O207" s="90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9" t="s">
        <v>295</v>
      </c>
      <c r="AT207" s="229" t="s">
        <v>124</v>
      </c>
      <c r="AU207" s="229" t="s">
        <v>85</v>
      </c>
      <c r="AY207" s="16" t="s">
        <v>121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83</v>
      </c>
      <c r="BK207" s="230">
        <f>ROUND(I207*H207,2)</f>
        <v>0</v>
      </c>
      <c r="BL207" s="16" t="s">
        <v>295</v>
      </c>
      <c r="BM207" s="229" t="s">
        <v>491</v>
      </c>
    </row>
    <row r="208" s="2" customFormat="1">
      <c r="A208" s="37"/>
      <c r="B208" s="38"/>
      <c r="C208" s="39"/>
      <c r="D208" s="231" t="s">
        <v>131</v>
      </c>
      <c r="E208" s="39"/>
      <c r="F208" s="232" t="s">
        <v>302</v>
      </c>
      <c r="G208" s="39"/>
      <c r="H208" s="39"/>
      <c r="I208" s="233"/>
      <c r="J208" s="39"/>
      <c r="K208" s="39"/>
      <c r="L208" s="43"/>
      <c r="M208" s="234"/>
      <c r="N208" s="23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131</v>
      </c>
      <c r="AU208" s="16" t="s">
        <v>85</v>
      </c>
    </row>
    <row r="209" s="2" customFormat="1" ht="37.8" customHeight="1">
      <c r="A209" s="37"/>
      <c r="B209" s="38"/>
      <c r="C209" s="218" t="s">
        <v>492</v>
      </c>
      <c r="D209" s="218" t="s">
        <v>124</v>
      </c>
      <c r="E209" s="219" t="s">
        <v>304</v>
      </c>
      <c r="F209" s="220" t="s">
        <v>305</v>
      </c>
      <c r="G209" s="221" t="s">
        <v>286</v>
      </c>
      <c r="H209" s="222">
        <v>5</v>
      </c>
      <c r="I209" s="223"/>
      <c r="J209" s="224">
        <f>ROUND(I209*H209,2)</f>
        <v>0</v>
      </c>
      <c r="K209" s="220" t="s">
        <v>128</v>
      </c>
      <c r="L209" s="43"/>
      <c r="M209" s="225" t="s">
        <v>1</v>
      </c>
      <c r="N209" s="226" t="s">
        <v>40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295</v>
      </c>
      <c r="AT209" s="229" t="s">
        <v>124</v>
      </c>
      <c r="AU209" s="229" t="s">
        <v>85</v>
      </c>
      <c r="AY209" s="16" t="s">
        <v>121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83</v>
      </c>
      <c r="BK209" s="230">
        <f>ROUND(I209*H209,2)</f>
        <v>0</v>
      </c>
      <c r="BL209" s="16" t="s">
        <v>295</v>
      </c>
      <c r="BM209" s="229" t="s">
        <v>493</v>
      </c>
    </row>
    <row r="210" s="2" customFormat="1">
      <c r="A210" s="37"/>
      <c r="B210" s="38"/>
      <c r="C210" s="39"/>
      <c r="D210" s="231" t="s">
        <v>131</v>
      </c>
      <c r="E210" s="39"/>
      <c r="F210" s="232" t="s">
        <v>307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131</v>
      </c>
      <c r="AU210" s="16" t="s">
        <v>85</v>
      </c>
    </row>
    <row r="211" s="13" customFormat="1">
      <c r="A211" s="13"/>
      <c r="B211" s="246"/>
      <c r="C211" s="247"/>
      <c r="D211" s="248" t="s">
        <v>157</v>
      </c>
      <c r="E211" s="247"/>
      <c r="F211" s="250" t="s">
        <v>494</v>
      </c>
      <c r="G211" s="247"/>
      <c r="H211" s="251">
        <v>5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157</v>
      </c>
      <c r="AU211" s="257" t="s">
        <v>85</v>
      </c>
      <c r="AV211" s="13" t="s">
        <v>85</v>
      </c>
      <c r="AW211" s="13" t="s">
        <v>4</v>
      </c>
      <c r="AX211" s="13" t="s">
        <v>83</v>
      </c>
      <c r="AY211" s="257" t="s">
        <v>121</v>
      </c>
    </row>
    <row r="212" s="12" customFormat="1" ht="25.92" customHeight="1">
      <c r="A212" s="12"/>
      <c r="B212" s="203"/>
      <c r="C212" s="204"/>
      <c r="D212" s="205" t="s">
        <v>74</v>
      </c>
      <c r="E212" s="206" t="s">
        <v>309</v>
      </c>
      <c r="F212" s="206" t="s">
        <v>310</v>
      </c>
      <c r="G212" s="204"/>
      <c r="H212" s="204"/>
      <c r="I212" s="207"/>
      <c r="J212" s="191">
        <f>BK212</f>
        <v>0</v>
      </c>
      <c r="K212" s="204"/>
      <c r="L212" s="208"/>
      <c r="M212" s="209"/>
      <c r="N212" s="210"/>
      <c r="O212" s="210"/>
      <c r="P212" s="211">
        <f>SUM(P213:P218)</f>
        <v>0</v>
      </c>
      <c r="Q212" s="210"/>
      <c r="R212" s="211">
        <f>SUM(R213:R218)</f>
        <v>0</v>
      </c>
      <c r="S212" s="210"/>
      <c r="T212" s="212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143</v>
      </c>
      <c r="AT212" s="214" t="s">
        <v>74</v>
      </c>
      <c r="AU212" s="214" t="s">
        <v>75</v>
      </c>
      <c r="AY212" s="213" t="s">
        <v>121</v>
      </c>
      <c r="BK212" s="215">
        <f>SUM(BK213:BK218)</f>
        <v>0</v>
      </c>
    </row>
    <row r="213" s="2" customFormat="1" ht="16.5" customHeight="1">
      <c r="A213" s="37"/>
      <c r="B213" s="38"/>
      <c r="C213" s="218" t="s">
        <v>495</v>
      </c>
      <c r="D213" s="218" t="s">
        <v>124</v>
      </c>
      <c r="E213" s="219" t="s">
        <v>312</v>
      </c>
      <c r="F213" s="220" t="s">
        <v>313</v>
      </c>
      <c r="G213" s="221" t="s">
        <v>314</v>
      </c>
      <c r="H213" s="222">
        <v>50</v>
      </c>
      <c r="I213" s="223"/>
      <c r="J213" s="224">
        <f>ROUND(I213*H213,2)</f>
        <v>0</v>
      </c>
      <c r="K213" s="220" t="s">
        <v>128</v>
      </c>
      <c r="L213" s="43"/>
      <c r="M213" s="225" t="s">
        <v>1</v>
      </c>
      <c r="N213" s="226" t="s">
        <v>40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315</v>
      </c>
      <c r="AT213" s="229" t="s">
        <v>124</v>
      </c>
      <c r="AU213" s="229" t="s">
        <v>83</v>
      </c>
      <c r="AY213" s="16" t="s">
        <v>121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83</v>
      </c>
      <c r="BK213" s="230">
        <f>ROUND(I213*H213,2)</f>
        <v>0</v>
      </c>
      <c r="BL213" s="16" t="s">
        <v>315</v>
      </c>
      <c r="BM213" s="229" t="s">
        <v>496</v>
      </c>
    </row>
    <row r="214" s="2" customFormat="1">
      <c r="A214" s="37"/>
      <c r="B214" s="38"/>
      <c r="C214" s="39"/>
      <c r="D214" s="231" t="s">
        <v>131</v>
      </c>
      <c r="E214" s="39"/>
      <c r="F214" s="232" t="s">
        <v>317</v>
      </c>
      <c r="G214" s="39"/>
      <c r="H214" s="39"/>
      <c r="I214" s="233"/>
      <c r="J214" s="39"/>
      <c r="K214" s="39"/>
      <c r="L214" s="43"/>
      <c r="M214" s="234"/>
      <c r="N214" s="23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131</v>
      </c>
      <c r="AU214" s="16" t="s">
        <v>83</v>
      </c>
    </row>
    <row r="215" s="2" customFormat="1" ht="37.8" customHeight="1">
      <c r="A215" s="37"/>
      <c r="B215" s="38"/>
      <c r="C215" s="218" t="s">
        <v>497</v>
      </c>
      <c r="D215" s="218" t="s">
        <v>124</v>
      </c>
      <c r="E215" s="219" t="s">
        <v>319</v>
      </c>
      <c r="F215" s="220" t="s">
        <v>395</v>
      </c>
      <c r="G215" s="221" t="s">
        <v>314</v>
      </c>
      <c r="H215" s="222">
        <v>35</v>
      </c>
      <c r="I215" s="223"/>
      <c r="J215" s="224">
        <f>ROUND(I215*H215,2)</f>
        <v>0</v>
      </c>
      <c r="K215" s="220" t="s">
        <v>128</v>
      </c>
      <c r="L215" s="43"/>
      <c r="M215" s="225" t="s">
        <v>1</v>
      </c>
      <c r="N215" s="226" t="s">
        <v>40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315</v>
      </c>
      <c r="AT215" s="229" t="s">
        <v>124</v>
      </c>
      <c r="AU215" s="229" t="s">
        <v>83</v>
      </c>
      <c r="AY215" s="16" t="s">
        <v>121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83</v>
      </c>
      <c r="BK215" s="230">
        <f>ROUND(I215*H215,2)</f>
        <v>0</v>
      </c>
      <c r="BL215" s="16" t="s">
        <v>315</v>
      </c>
      <c r="BM215" s="229" t="s">
        <v>498</v>
      </c>
    </row>
    <row r="216" s="2" customFormat="1">
      <c r="A216" s="37"/>
      <c r="B216" s="38"/>
      <c r="C216" s="39"/>
      <c r="D216" s="231" t="s">
        <v>131</v>
      </c>
      <c r="E216" s="39"/>
      <c r="F216" s="232" t="s">
        <v>322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131</v>
      </c>
      <c r="AU216" s="16" t="s">
        <v>83</v>
      </c>
    </row>
    <row r="217" s="2" customFormat="1" ht="37.8" customHeight="1">
      <c r="A217" s="37"/>
      <c r="B217" s="38"/>
      <c r="C217" s="218" t="s">
        <v>499</v>
      </c>
      <c r="D217" s="218" t="s">
        <v>124</v>
      </c>
      <c r="E217" s="219" t="s">
        <v>324</v>
      </c>
      <c r="F217" s="220" t="s">
        <v>325</v>
      </c>
      <c r="G217" s="221" t="s">
        <v>314</v>
      </c>
      <c r="H217" s="222">
        <v>55</v>
      </c>
      <c r="I217" s="223"/>
      <c r="J217" s="224">
        <f>ROUND(I217*H217,2)</f>
        <v>0</v>
      </c>
      <c r="K217" s="220" t="s">
        <v>128</v>
      </c>
      <c r="L217" s="43"/>
      <c r="M217" s="225" t="s">
        <v>1</v>
      </c>
      <c r="N217" s="226" t="s">
        <v>40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315</v>
      </c>
      <c r="AT217" s="229" t="s">
        <v>124</v>
      </c>
      <c r="AU217" s="229" t="s">
        <v>83</v>
      </c>
      <c r="AY217" s="16" t="s">
        <v>121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83</v>
      </c>
      <c r="BK217" s="230">
        <f>ROUND(I217*H217,2)</f>
        <v>0</v>
      </c>
      <c r="BL217" s="16" t="s">
        <v>315</v>
      </c>
      <c r="BM217" s="229" t="s">
        <v>500</v>
      </c>
    </row>
    <row r="218" s="2" customFormat="1">
      <c r="A218" s="37"/>
      <c r="B218" s="38"/>
      <c r="C218" s="39"/>
      <c r="D218" s="231" t="s">
        <v>131</v>
      </c>
      <c r="E218" s="39"/>
      <c r="F218" s="232" t="s">
        <v>327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131</v>
      </c>
      <c r="AU218" s="16" t="s">
        <v>83</v>
      </c>
    </row>
    <row r="219" s="2" customFormat="1" ht="49.92" customHeight="1">
      <c r="A219" s="37"/>
      <c r="B219" s="38"/>
      <c r="C219" s="39"/>
      <c r="D219" s="39"/>
      <c r="E219" s="206" t="s">
        <v>328</v>
      </c>
      <c r="F219" s="206" t="s">
        <v>329</v>
      </c>
      <c r="G219" s="39"/>
      <c r="H219" s="39"/>
      <c r="I219" s="39"/>
      <c r="J219" s="191">
        <f>BK219</f>
        <v>0</v>
      </c>
      <c r="K219" s="39"/>
      <c r="L219" s="43"/>
      <c r="M219" s="234"/>
      <c r="N219" s="23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74</v>
      </c>
      <c r="AU219" s="16" t="s">
        <v>75</v>
      </c>
      <c r="AY219" s="16" t="s">
        <v>330</v>
      </c>
      <c r="BK219" s="230">
        <f>SUM(BK220:BK225)</f>
        <v>0</v>
      </c>
    </row>
    <row r="220" s="2" customFormat="1" ht="16.32" customHeight="1">
      <c r="A220" s="37"/>
      <c r="B220" s="38"/>
      <c r="C220" s="269" t="s">
        <v>1</v>
      </c>
      <c r="D220" s="269" t="s">
        <v>124</v>
      </c>
      <c r="E220" s="270" t="s">
        <v>1</v>
      </c>
      <c r="F220" s="271" t="s">
        <v>1</v>
      </c>
      <c r="G220" s="272" t="s">
        <v>1</v>
      </c>
      <c r="H220" s="273"/>
      <c r="I220" s="274"/>
      <c r="J220" s="275">
        <f>BK220</f>
        <v>0</v>
      </c>
      <c r="K220" s="276"/>
      <c r="L220" s="43"/>
      <c r="M220" s="277" t="s">
        <v>1</v>
      </c>
      <c r="N220" s="278" t="s">
        <v>40</v>
      </c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330</v>
      </c>
      <c r="AU220" s="16" t="s">
        <v>83</v>
      </c>
      <c r="AY220" s="16" t="s">
        <v>330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83</v>
      </c>
      <c r="BK220" s="230">
        <f>I220*H220</f>
        <v>0</v>
      </c>
    </row>
    <row r="221" s="2" customFormat="1" ht="16.32" customHeight="1">
      <c r="A221" s="37"/>
      <c r="B221" s="38"/>
      <c r="C221" s="269" t="s">
        <v>1</v>
      </c>
      <c r="D221" s="269" t="s">
        <v>124</v>
      </c>
      <c r="E221" s="270" t="s">
        <v>1</v>
      </c>
      <c r="F221" s="271" t="s">
        <v>1</v>
      </c>
      <c r="G221" s="272" t="s">
        <v>1</v>
      </c>
      <c r="H221" s="273"/>
      <c r="I221" s="274"/>
      <c r="J221" s="275">
        <f>BK221</f>
        <v>0</v>
      </c>
      <c r="K221" s="276"/>
      <c r="L221" s="43"/>
      <c r="M221" s="277" t="s">
        <v>1</v>
      </c>
      <c r="N221" s="278" t="s">
        <v>40</v>
      </c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330</v>
      </c>
      <c r="AU221" s="16" t="s">
        <v>83</v>
      </c>
      <c r="AY221" s="16" t="s">
        <v>330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6" t="s">
        <v>83</v>
      </c>
      <c r="BK221" s="230">
        <f>I221*H221</f>
        <v>0</v>
      </c>
    </row>
    <row r="222" s="2" customFormat="1" ht="16.32" customHeight="1">
      <c r="A222" s="37"/>
      <c r="B222" s="38"/>
      <c r="C222" s="269" t="s">
        <v>1</v>
      </c>
      <c r="D222" s="269" t="s">
        <v>124</v>
      </c>
      <c r="E222" s="270" t="s">
        <v>1</v>
      </c>
      <c r="F222" s="271" t="s">
        <v>1</v>
      </c>
      <c r="G222" s="272" t="s">
        <v>1</v>
      </c>
      <c r="H222" s="273"/>
      <c r="I222" s="274"/>
      <c r="J222" s="275">
        <f>BK222</f>
        <v>0</v>
      </c>
      <c r="K222" s="276"/>
      <c r="L222" s="43"/>
      <c r="M222" s="277" t="s">
        <v>1</v>
      </c>
      <c r="N222" s="278" t="s">
        <v>40</v>
      </c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330</v>
      </c>
      <c r="AU222" s="16" t="s">
        <v>83</v>
      </c>
      <c r="AY222" s="16" t="s">
        <v>330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83</v>
      </c>
      <c r="BK222" s="230">
        <f>I222*H222</f>
        <v>0</v>
      </c>
    </row>
    <row r="223" s="2" customFormat="1" ht="16.32" customHeight="1">
      <c r="A223" s="37"/>
      <c r="B223" s="38"/>
      <c r="C223" s="269" t="s">
        <v>1</v>
      </c>
      <c r="D223" s="269" t="s">
        <v>124</v>
      </c>
      <c r="E223" s="270" t="s">
        <v>1</v>
      </c>
      <c r="F223" s="271" t="s">
        <v>1</v>
      </c>
      <c r="G223" s="272" t="s">
        <v>1</v>
      </c>
      <c r="H223" s="273"/>
      <c r="I223" s="274"/>
      <c r="J223" s="275">
        <f>BK223</f>
        <v>0</v>
      </c>
      <c r="K223" s="276"/>
      <c r="L223" s="43"/>
      <c r="M223" s="277" t="s">
        <v>1</v>
      </c>
      <c r="N223" s="278" t="s">
        <v>40</v>
      </c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330</v>
      </c>
      <c r="AU223" s="16" t="s">
        <v>83</v>
      </c>
      <c r="AY223" s="16" t="s">
        <v>330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83</v>
      </c>
      <c r="BK223" s="230">
        <f>I223*H223</f>
        <v>0</v>
      </c>
    </row>
    <row r="224" s="2" customFormat="1" ht="16.32" customHeight="1">
      <c r="A224" s="37"/>
      <c r="B224" s="38"/>
      <c r="C224" s="269" t="s">
        <v>1</v>
      </c>
      <c r="D224" s="269" t="s">
        <v>124</v>
      </c>
      <c r="E224" s="270" t="s">
        <v>1</v>
      </c>
      <c r="F224" s="271" t="s">
        <v>1</v>
      </c>
      <c r="G224" s="272" t="s">
        <v>1</v>
      </c>
      <c r="H224" s="273"/>
      <c r="I224" s="274"/>
      <c r="J224" s="275">
        <f>BK224</f>
        <v>0</v>
      </c>
      <c r="K224" s="276"/>
      <c r="L224" s="43"/>
      <c r="M224" s="277" t="s">
        <v>1</v>
      </c>
      <c r="N224" s="278" t="s">
        <v>40</v>
      </c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330</v>
      </c>
      <c r="AU224" s="16" t="s">
        <v>83</v>
      </c>
      <c r="AY224" s="16" t="s">
        <v>330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83</v>
      </c>
      <c r="BK224" s="230">
        <f>I224*H224</f>
        <v>0</v>
      </c>
    </row>
    <row r="225" s="2" customFormat="1" ht="16.32" customHeight="1">
      <c r="A225" s="37"/>
      <c r="B225" s="38"/>
      <c r="C225" s="269" t="s">
        <v>1</v>
      </c>
      <c r="D225" s="269" t="s">
        <v>124</v>
      </c>
      <c r="E225" s="270" t="s">
        <v>1</v>
      </c>
      <c r="F225" s="271" t="s">
        <v>1</v>
      </c>
      <c r="G225" s="272" t="s">
        <v>1</v>
      </c>
      <c r="H225" s="273"/>
      <c r="I225" s="274"/>
      <c r="J225" s="275">
        <f>BK225</f>
        <v>0</v>
      </c>
      <c r="K225" s="276"/>
      <c r="L225" s="43"/>
      <c r="M225" s="277" t="s">
        <v>1</v>
      </c>
      <c r="N225" s="278" t="s">
        <v>40</v>
      </c>
      <c r="O225" s="279"/>
      <c r="P225" s="279"/>
      <c r="Q225" s="279"/>
      <c r="R225" s="279"/>
      <c r="S225" s="279"/>
      <c r="T225" s="280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330</v>
      </c>
      <c r="AU225" s="16" t="s">
        <v>83</v>
      </c>
      <c r="AY225" s="16" t="s">
        <v>330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6" t="s">
        <v>83</v>
      </c>
      <c r="BK225" s="230">
        <f>I225*H225</f>
        <v>0</v>
      </c>
    </row>
    <row r="226" s="2" customFormat="1" ht="6.96" customHeight="1">
      <c r="A226" s="37"/>
      <c r="B226" s="65"/>
      <c r="C226" s="66"/>
      <c r="D226" s="66"/>
      <c r="E226" s="66"/>
      <c r="F226" s="66"/>
      <c r="G226" s="66"/>
      <c r="H226" s="66"/>
      <c r="I226" s="66"/>
      <c r="J226" s="66"/>
      <c r="K226" s="66"/>
      <c r="L226" s="43"/>
      <c r="M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</sheetData>
  <sheetProtection sheet="1" autoFilter="0" formatColumns="0" formatRows="0" objects="1" scenarios="1" spinCount="100000" saltValue="1JAQER1MAs5s8Qu7NozUoLQPLxszK05Oqk4sZPlLEQH5YKvA1irqOP3xIhcROxB33VVH7klqZJlPMW1UrDGTSQ==" hashValue="55axhww+OOk6r3P+aD4eP4dpkwDD/NuGJhpJvrZf4wlTt0cBFpfxJW1quDnYLQEEcorVhlMSW2xPXAszfpBxbA==" algorithmName="SHA-512" password="CC35"/>
  <autoFilter ref="C121:K22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20:D226">
      <formula1>"K, M"</formula1>
    </dataValidation>
    <dataValidation type="list" allowBlank="1" showInputMessage="1" showErrorMessage="1" error="Povoleny jsou hodnoty základní, snížená, zákl. přenesená, sníž. přenesená, nulová." sqref="N220:N226">
      <formula1>"základní, snížená, zákl. přenesená, sníž. přenesená, nulová"</formula1>
    </dataValidation>
  </dataValidations>
  <hyperlinks>
    <hyperlink ref="F126" r:id="rId1" display="https://podminky.urs.cz/item/CS_URS_2024_01/741112061"/>
    <hyperlink ref="F129" r:id="rId2" display="https://podminky.urs.cz/item/CS_URS_2024_01/741112101"/>
    <hyperlink ref="F132" r:id="rId3" display="https://podminky.urs.cz/item/CS_URS_2024_01/741122015"/>
    <hyperlink ref="F139" r:id="rId4" display="https://podminky.urs.cz/item/CS_URS_2024_01/741122016"/>
    <hyperlink ref="F143" r:id="rId5" display="https://podminky.urs.cz/item/CS_URS_2024_01/741122031"/>
    <hyperlink ref="F147" r:id="rId6" display="https://podminky.urs.cz/item/CS_URS_2024_01/741130001"/>
    <hyperlink ref="F149" r:id="rId7" display="https://podminky.urs.cz/item/CS_URS_2024_01/741130003"/>
    <hyperlink ref="F151" r:id="rId8" display="https://podminky.urs.cz/item/CS_URS_2024_01/741130005"/>
    <hyperlink ref="F153" r:id="rId9" display="https://podminky.urs.cz/item/CS_URS_2024_01/741130006"/>
    <hyperlink ref="F155" r:id="rId10" display="https://podminky.urs.cz/item/CS_URS_2024_01/741210002"/>
    <hyperlink ref="F159" r:id="rId11" display="https://podminky.urs.cz/item/CS_URS_2024_01/741310101"/>
    <hyperlink ref="F164" r:id="rId12" display="https://podminky.urs.cz/item/CS_URS_2024_01/741310121"/>
    <hyperlink ref="F169" r:id="rId13" display="https://podminky.urs.cz/item/CS_URS_2024_01/741310122"/>
    <hyperlink ref="F174" r:id="rId14" display="https://podminky.urs.cz/item/CS_URS_2024_01/741310125"/>
    <hyperlink ref="F179" r:id="rId15" display="https://podminky.urs.cz/item/CS_URS_2024_01/741313002"/>
    <hyperlink ref="F185" r:id="rId16" display="https://podminky.urs.cz/item/CS_URS_2024_01/741313004"/>
    <hyperlink ref="F188" r:id="rId17" display="https://podminky.urs.cz/item/CS_URS_2024_01/741313005"/>
    <hyperlink ref="F197" r:id="rId18" display="https://podminky.urs.cz/item/CS_URS_2024_01/741810002"/>
    <hyperlink ref="F199" r:id="rId19" display="https://podminky.urs.cz/item/CS_URS_2024_01/998741102"/>
    <hyperlink ref="F203" r:id="rId20" display="https://podminky.urs.cz/item/CS_URS_2024_01/469971111"/>
    <hyperlink ref="F205" r:id="rId21" display="https://podminky.urs.cz/item/CS_URS_2024_01/469971121"/>
    <hyperlink ref="F208" r:id="rId22" display="https://podminky.urs.cz/item/CS_URS_2024_01/469972111"/>
    <hyperlink ref="F210" r:id="rId23" display="https://podminky.urs.cz/item/CS_URS_2024_01/469972121"/>
    <hyperlink ref="F214" r:id="rId24" display="https://podminky.urs.cz/item/CS_URS_2024_01/HZS2231"/>
    <hyperlink ref="F216" r:id="rId25" display="https://podminky.urs.cz/item/CS_URS_2024_01/HZS2232"/>
    <hyperlink ref="F218" r:id="rId26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DESKTOP-36J1EHS\PC</dc:creator>
  <cp:lastModifiedBy>DESKTOP-36J1EHS\PC</cp:lastModifiedBy>
  <dcterms:created xsi:type="dcterms:W3CDTF">2024-05-07T02:20:22Z</dcterms:created>
  <dcterms:modified xsi:type="dcterms:W3CDTF">2024-05-07T02:20:24Z</dcterms:modified>
</cp:coreProperties>
</file>